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2" yWindow="120" windowWidth="14256" windowHeight="11520" tabRatio="875"/>
  </bookViews>
  <sheets>
    <sheet name="прил. 1.2" sheetId="21" r:id="rId1"/>
  </sheets>
  <definedNames>
    <definedName name="_xlnm.Print_Titles" localSheetId="0">'прил. 1.2'!$6:$9</definedName>
  </definedNames>
  <calcPr calcId="144525"/>
</workbook>
</file>

<file path=xl/calcChain.xml><?xml version="1.0" encoding="utf-8"?>
<calcChain xmlns="http://schemas.openxmlformats.org/spreadsheetml/2006/main">
  <c r="F172" i="21" l="1"/>
  <c r="F160" i="21"/>
  <c r="F157" i="21"/>
  <c r="F153" i="21"/>
  <c r="F150" i="21"/>
  <c r="F147" i="21"/>
  <c r="F146" i="21"/>
  <c r="F132" i="21"/>
  <c r="F124" i="21"/>
  <c r="F121" i="21"/>
  <c r="F118" i="21"/>
  <c r="F115" i="21"/>
  <c r="F112" i="21"/>
  <c r="F111" i="21" s="1"/>
  <c r="F105" i="21"/>
  <c r="F102" i="21"/>
  <c r="F99" i="21"/>
  <c r="F96" i="21"/>
  <c r="F93" i="21"/>
  <c r="F92" i="21" s="1"/>
  <c r="F86" i="21"/>
  <c r="F83" i="21"/>
  <c r="F80" i="21"/>
  <c r="F77" i="21"/>
  <c r="F74" i="21"/>
  <c r="F71" i="21"/>
  <c r="F65" i="21"/>
  <c r="F58" i="21"/>
  <c r="F49" i="21"/>
  <c r="F47" i="21" s="1"/>
  <c r="F45" i="21" l="1"/>
  <c r="P17" i="21"/>
  <c r="P32" i="21"/>
  <c r="P19" i="21"/>
  <c r="P20" i="21"/>
  <c r="P21" i="21"/>
  <c r="P23" i="21"/>
  <c r="P28" i="21"/>
  <c r="P13" i="21"/>
  <c r="M13" i="21"/>
  <c r="M17" i="21"/>
  <c r="M19" i="21"/>
  <c r="M20" i="21"/>
  <c r="M21" i="21"/>
  <c r="M23" i="21"/>
  <c r="M28" i="21"/>
  <c r="M32" i="21"/>
  <c r="M33" i="21"/>
  <c r="J33" i="21" l="1"/>
  <c r="H33" i="21"/>
  <c r="J29" i="21" l="1"/>
  <c r="J32" i="21"/>
  <c r="H32" i="21"/>
  <c r="J13" i="21"/>
  <c r="J17" i="21"/>
  <c r="J19" i="21"/>
  <c r="J20" i="21"/>
  <c r="J21" i="21"/>
  <c r="J23" i="21"/>
  <c r="J26" i="21"/>
  <c r="J28" i="21"/>
  <c r="H13" i="21" l="1"/>
  <c r="H17" i="21"/>
  <c r="H19" i="21"/>
  <c r="H20" i="21"/>
  <c r="H21" i="21"/>
  <c r="H23" i="21"/>
  <c r="H26" i="21"/>
  <c r="H28" i="21"/>
  <c r="H29" i="21"/>
  <c r="D12" i="21"/>
  <c r="L12" i="21" l="1"/>
  <c r="L32" i="21"/>
  <c r="L30" i="21" s="1"/>
  <c r="M30" i="21" s="1"/>
  <c r="L49" i="21"/>
  <c r="L58" i="21"/>
  <c r="L65" i="21"/>
  <c r="L71" i="21"/>
  <c r="L74" i="21"/>
  <c r="L77" i="21"/>
  <c r="L80" i="21"/>
  <c r="L83" i="21"/>
  <c r="L86" i="21"/>
  <c r="L93" i="21"/>
  <c r="L96" i="21"/>
  <c r="L99" i="21"/>
  <c r="L102" i="21"/>
  <c r="L105" i="21"/>
  <c r="L112" i="21"/>
  <c r="L115" i="21"/>
  <c r="L118" i="21"/>
  <c r="L121" i="21"/>
  <c r="L124" i="21"/>
  <c r="L132" i="21"/>
  <c r="L147" i="21"/>
  <c r="L150" i="21"/>
  <c r="L153" i="21"/>
  <c r="L157" i="21"/>
  <c r="L160" i="21"/>
  <c r="L172" i="21"/>
  <c r="O172" i="21"/>
  <c r="O160" i="21"/>
  <c r="O157" i="21"/>
  <c r="O153" i="21"/>
  <c r="O150" i="21"/>
  <c r="O147" i="21"/>
  <c r="O132" i="21"/>
  <c r="O124" i="21"/>
  <c r="O121" i="21"/>
  <c r="O118" i="21"/>
  <c r="O115" i="21"/>
  <c r="O112" i="21"/>
  <c r="O105" i="21"/>
  <c r="O102" i="21"/>
  <c r="O99" i="21"/>
  <c r="O96" i="21"/>
  <c r="O93" i="21"/>
  <c r="O86" i="21"/>
  <c r="O83" i="21"/>
  <c r="O80" i="21"/>
  <c r="O77" i="21"/>
  <c r="O74" i="21"/>
  <c r="O71" i="21"/>
  <c r="O65" i="21"/>
  <c r="O58" i="21"/>
  <c r="O49" i="21"/>
  <c r="O12" i="21"/>
  <c r="G172" i="21"/>
  <c r="G160" i="21"/>
  <c r="G157" i="21"/>
  <c r="G153" i="21"/>
  <c r="G150" i="21"/>
  <c r="G147" i="21"/>
  <c r="G132" i="21"/>
  <c r="G124" i="21"/>
  <c r="G121" i="21"/>
  <c r="G118" i="21"/>
  <c r="G115" i="21"/>
  <c r="G112" i="21"/>
  <c r="G105" i="21"/>
  <c r="G102" i="21"/>
  <c r="G99" i="21"/>
  <c r="G96" i="21"/>
  <c r="G93" i="21"/>
  <c r="G86" i="21"/>
  <c r="G83" i="21"/>
  <c r="G80" i="21"/>
  <c r="G77" i="21"/>
  <c r="G74" i="21"/>
  <c r="G71" i="21"/>
  <c r="G65" i="21"/>
  <c r="G58" i="21"/>
  <c r="G49" i="21"/>
  <c r="G30" i="21"/>
  <c r="G12" i="21"/>
  <c r="E12" i="21"/>
  <c r="F12" i="21"/>
  <c r="C12" i="21"/>
  <c r="M12" i="21" l="1"/>
  <c r="P12" i="21"/>
  <c r="H12" i="21"/>
  <c r="J12" i="21"/>
  <c r="G47" i="21"/>
  <c r="O92" i="21"/>
  <c r="G146" i="21"/>
  <c r="L111" i="21"/>
  <c r="L92" i="21"/>
  <c r="O111" i="21"/>
  <c r="L10" i="21"/>
  <c r="O10" i="21"/>
  <c r="O146" i="21"/>
  <c r="G111" i="21"/>
  <c r="G10" i="21"/>
  <c r="G92" i="21"/>
  <c r="O47" i="21"/>
  <c r="L146" i="21"/>
  <c r="L47" i="21"/>
  <c r="O45" i="21" l="1"/>
  <c r="O205" i="21" s="1"/>
  <c r="M10" i="21"/>
  <c r="P10" i="21"/>
  <c r="L45" i="21"/>
  <c r="L205" i="21" s="1"/>
  <c r="G45" i="21"/>
  <c r="G205" i="21" s="1"/>
  <c r="P205" i="21"/>
  <c r="P174" i="21"/>
  <c r="E172" i="21"/>
  <c r="D172" i="21"/>
  <c r="C172" i="21"/>
  <c r="E160" i="21"/>
  <c r="D160" i="21"/>
  <c r="C160" i="21"/>
  <c r="E157" i="21"/>
  <c r="D157" i="21"/>
  <c r="C157" i="21"/>
  <c r="E153" i="21"/>
  <c r="D153" i="21"/>
  <c r="C153" i="21"/>
  <c r="E150" i="21"/>
  <c r="D150" i="21"/>
  <c r="C150" i="21"/>
  <c r="E147" i="21"/>
  <c r="D147" i="21"/>
  <c r="C147" i="21"/>
  <c r="E132" i="21"/>
  <c r="D132" i="21"/>
  <c r="C132" i="21"/>
  <c r="E124" i="21"/>
  <c r="D124" i="21"/>
  <c r="C124" i="21"/>
  <c r="E121" i="21"/>
  <c r="D121" i="21"/>
  <c r="C121" i="21"/>
  <c r="E118" i="21"/>
  <c r="D118" i="21"/>
  <c r="C118" i="21"/>
  <c r="E115" i="21"/>
  <c r="D115" i="21"/>
  <c r="C115" i="21"/>
  <c r="E112" i="21"/>
  <c r="D112" i="21"/>
  <c r="C112" i="21"/>
  <c r="C111" i="21" s="1"/>
  <c r="E105" i="21"/>
  <c r="D105" i="21"/>
  <c r="C105" i="21"/>
  <c r="E102" i="21"/>
  <c r="D102" i="21"/>
  <c r="C102" i="21"/>
  <c r="E99" i="21"/>
  <c r="D99" i="21"/>
  <c r="C99" i="21"/>
  <c r="E96" i="21"/>
  <c r="D96" i="21"/>
  <c r="C96" i="21"/>
  <c r="E93" i="21"/>
  <c r="D93" i="21"/>
  <c r="C93" i="21"/>
  <c r="E92" i="21"/>
  <c r="E86" i="21"/>
  <c r="D86" i="21"/>
  <c r="C86" i="21"/>
  <c r="E83" i="21"/>
  <c r="D83" i="21"/>
  <c r="C83" i="21"/>
  <c r="E80" i="21"/>
  <c r="D80" i="21"/>
  <c r="C80" i="21"/>
  <c r="E77" i="21"/>
  <c r="D77" i="21"/>
  <c r="C77" i="21"/>
  <c r="E74" i="21"/>
  <c r="D74" i="21"/>
  <c r="C74" i="21"/>
  <c r="E71" i="21"/>
  <c r="D71" i="21"/>
  <c r="C71" i="21"/>
  <c r="E65" i="21"/>
  <c r="D65" i="21"/>
  <c r="C65" i="21"/>
  <c r="E58" i="21"/>
  <c r="D58" i="21"/>
  <c r="C58" i="21"/>
  <c r="E49" i="21"/>
  <c r="D49" i="21"/>
  <c r="C49" i="21"/>
  <c r="F30" i="21"/>
  <c r="E30" i="21"/>
  <c r="E10" i="21" s="1"/>
  <c r="D30" i="21"/>
  <c r="C32" i="21"/>
  <c r="C30" i="21" s="1"/>
  <c r="C10" i="21" s="1"/>
  <c r="E47" i="21" l="1"/>
  <c r="D111" i="21"/>
  <c r="D92" i="21"/>
  <c r="D47" i="21"/>
  <c r="C47" i="21"/>
  <c r="D10" i="21"/>
  <c r="H10" i="21" s="1"/>
  <c r="H30" i="21"/>
  <c r="F10" i="21"/>
  <c r="F205" i="21" s="1"/>
  <c r="J30" i="21"/>
  <c r="C92" i="21"/>
  <c r="E111" i="21"/>
  <c r="E146" i="21"/>
  <c r="D146" i="21"/>
  <c r="C146" i="21"/>
  <c r="J10" i="21" l="1"/>
  <c r="E45" i="21"/>
  <c r="E205" i="21" s="1"/>
  <c r="D45" i="21"/>
  <c r="D205" i="21" s="1"/>
  <c r="C45" i="21"/>
  <c r="C205" i="21" s="1"/>
</calcChain>
</file>

<file path=xl/sharedStrings.xml><?xml version="1.0" encoding="utf-8"?>
<sst xmlns="http://schemas.openxmlformats.org/spreadsheetml/2006/main" count="385" uniqueCount="327">
  <si>
    <t>№ п/п</t>
  </si>
  <si>
    <t>1</t>
  </si>
  <si>
    <t>2</t>
  </si>
  <si>
    <t>(тыс. рублей)</t>
  </si>
  <si>
    <t xml:space="preserve">  </t>
  </si>
  <si>
    <t>из них:</t>
  </si>
  <si>
    <t xml:space="preserve">(без учета целевых межбюджетных трансфертов из других бюджетов бюджетной системы)   </t>
  </si>
  <si>
    <t>Наименование показателей</t>
  </si>
  <si>
    <t xml:space="preserve">           </t>
  </si>
  <si>
    <t>2.5.</t>
  </si>
  <si>
    <t>3.1.</t>
  </si>
  <si>
    <t>3.5.</t>
  </si>
  <si>
    <t>3.6.</t>
  </si>
  <si>
    <t>4.1.</t>
  </si>
  <si>
    <t xml:space="preserve">   Доходы, всего </t>
  </si>
  <si>
    <t xml:space="preserve">   в том числе:</t>
  </si>
  <si>
    <t xml:space="preserve">   Налоговые и неналоговые доходы, всего:</t>
  </si>
  <si>
    <t xml:space="preserve">   Из них доходы от уплаты акцизов на нефтепродукты (коды: 1 03 02230 01 0000 110, 1 03 02240 01 0000 110, 1 03 02250 01 0000 110, 1 03 02260 01 0000 110, 1 03 02280 01 0000 110).</t>
  </si>
  <si>
    <t xml:space="preserve">   Дотации всего, в том числе:</t>
  </si>
  <si>
    <t xml:space="preserve">  2.1.</t>
  </si>
  <si>
    <t xml:space="preserve">   Дотации на выравнивание бюджетной обеспеченности   муниципальных районов и городских округов</t>
  </si>
  <si>
    <t xml:space="preserve">  2.2.</t>
  </si>
  <si>
    <t xml:space="preserve">   Дотации на выравнивание бюджетной обеспеченности поселений</t>
  </si>
  <si>
    <t xml:space="preserve">  2.2.1.</t>
  </si>
  <si>
    <t xml:space="preserve">    за счет средств областного бюджета</t>
  </si>
  <si>
    <t xml:space="preserve">  2.2.2.</t>
  </si>
  <si>
    <t xml:space="preserve">   за счет собственных средств муниципальных районов</t>
  </si>
  <si>
    <t xml:space="preserve">  2.3.</t>
  </si>
  <si>
    <t xml:space="preserve">   Дотации на поддержку мер по обеспечению сбалансированности местных бюджетов / иные МБТ (для поселений)</t>
  </si>
  <si>
    <t xml:space="preserve">  2.4.</t>
  </si>
  <si>
    <t xml:space="preserve">   Дотации на повышение заработной платы в соответствии с Указами Президента РФ / иные МБТ (для поселений) </t>
  </si>
  <si>
    <t xml:space="preserve">  2.5.</t>
  </si>
  <si>
    <t xml:space="preserve">   Прочие дотации, в том числе гранты</t>
  </si>
  <si>
    <t xml:space="preserve">   Нецелевые остатки средств бюджетов на начало периода</t>
  </si>
  <si>
    <t>из них средства дорожного фонда</t>
  </si>
  <si>
    <t xml:space="preserve">   Возврат бюджетных кредитов от поселений</t>
  </si>
  <si>
    <t xml:space="preserve">   Получение бюджетных кредитов </t>
  </si>
  <si>
    <t xml:space="preserve">   Получение  кредитов кредитных организаций</t>
  </si>
  <si>
    <t xml:space="preserve">   Иные нецелевые ресурсы </t>
  </si>
  <si>
    <t>7.1.</t>
  </si>
  <si>
    <t>иные МБТ, предоставляемые бюджету района за счёт остатка средств дорожного фонда поселений на 01.01.2017</t>
  </si>
  <si>
    <t xml:space="preserve">   Расходы, всего</t>
  </si>
  <si>
    <t xml:space="preserve">    в том числе</t>
  </si>
  <si>
    <t xml:space="preserve">  1.1.</t>
  </si>
  <si>
    <t xml:space="preserve">   Заработная плата с начислениями, всего</t>
  </si>
  <si>
    <t xml:space="preserve">   в том числе работникам:</t>
  </si>
  <si>
    <t xml:space="preserve">  1.1.1.</t>
  </si>
  <si>
    <t xml:space="preserve">    - аппарата управления </t>
  </si>
  <si>
    <t xml:space="preserve">  1.1.2.</t>
  </si>
  <si>
    <t xml:space="preserve">    - бюджетных и автономных учреждений </t>
  </si>
  <si>
    <t>1.1.2.1.</t>
  </si>
  <si>
    <t xml:space="preserve"> в соответствии с полномочиями, переданными с 01.01.2017 на уровень муниципального района в соответствии с ОЗ от 28.12.2015 №486-ЗС (библиотечное обслуживание в границах поселений)</t>
  </si>
  <si>
    <t xml:space="preserve">  1.1.3.</t>
  </si>
  <si>
    <t xml:space="preserve">    - казенных учреждений</t>
  </si>
  <si>
    <t>1.1.3.1.</t>
  </si>
  <si>
    <t xml:space="preserve">  1.1.4.</t>
  </si>
  <si>
    <t xml:space="preserve">   справочно: на повышение заработной платы в соответствии с Указами Президента РФ от 7.05.2012 № 597, от 1.06.2012 № 761 и от 28.12.2012 № 1688</t>
  </si>
  <si>
    <t xml:space="preserve">  1.1.4.1.</t>
  </si>
  <si>
    <t xml:space="preserve">     - педагогическим работникам учреждений дополнительного образования детей и дошкольных образовательных учреждений</t>
  </si>
  <si>
    <t xml:space="preserve">  1.1.4.2.</t>
  </si>
  <si>
    <t xml:space="preserve">    - педагогическим работникам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</si>
  <si>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 xml:space="preserve">  1.1.4.3.</t>
  </si>
  <si>
    <t xml:space="preserve">    - работникам учреждений культуры</t>
  </si>
  <si>
    <t>1.1.4.3.1.</t>
  </si>
  <si>
    <t>из них: в соответствии с полномочиями, переданными с 01.01.2017 на уровень муниципального района в соответствии с ОЗ от 28.12.2015 №486-ЗС (библиотечное обслуживание в границах поселений)</t>
  </si>
  <si>
    <t xml:space="preserve">  1.2.</t>
  </si>
  <si>
    <t xml:space="preserve">   Коммунальные услуги, ВСЕГО:</t>
  </si>
  <si>
    <t xml:space="preserve">  1.2.1.</t>
  </si>
  <si>
    <t xml:space="preserve">    - коммунальные услуги (в том числе уличное освещение)</t>
  </si>
  <si>
    <t>1.2.1.1.</t>
  </si>
  <si>
    <t>из них уличное освещение</t>
  </si>
  <si>
    <t xml:space="preserve">  1.2.2.</t>
  </si>
  <si>
    <t xml:space="preserve">    - бюджетные и автономные учреждения</t>
  </si>
  <si>
    <t>1.2.2.1</t>
  </si>
  <si>
    <t xml:space="preserve">  1.3.</t>
  </si>
  <si>
    <t xml:space="preserve">   Услуги связи, ВСЕГО:</t>
  </si>
  <si>
    <t xml:space="preserve">  1.3.1.</t>
  </si>
  <si>
    <t xml:space="preserve">    - услуги связи</t>
  </si>
  <si>
    <t xml:space="preserve">  1.3.2.</t>
  </si>
  <si>
    <t xml:space="preserve">  1.4.</t>
  </si>
  <si>
    <t xml:space="preserve">   Питание, ВСЕГО:</t>
  </si>
  <si>
    <t xml:space="preserve">  1.4.1.</t>
  </si>
  <si>
    <t xml:space="preserve">    - питание </t>
  </si>
  <si>
    <t xml:space="preserve">  1.4.2.</t>
  </si>
  <si>
    <t xml:space="preserve">  1.5.</t>
  </si>
  <si>
    <t xml:space="preserve">   Медикаменты, ВСЕГО:</t>
  </si>
  <si>
    <t xml:space="preserve">  1.5.1.</t>
  </si>
  <si>
    <t xml:space="preserve">    - медикаменты</t>
  </si>
  <si>
    <t xml:space="preserve">  1.5.2.</t>
  </si>
  <si>
    <t xml:space="preserve">  1.6.</t>
  </si>
  <si>
    <t xml:space="preserve">   Котельное и печное отопление, ВСЕГО:</t>
  </si>
  <si>
    <t xml:space="preserve">  1.6.1.</t>
  </si>
  <si>
    <t xml:space="preserve">    - котельное и печное отопление</t>
  </si>
  <si>
    <t xml:space="preserve">  1.6.2.</t>
  </si>
  <si>
    <t xml:space="preserve">  1.7.</t>
  </si>
  <si>
    <t xml:space="preserve">   Горюче-смазочные материалы, ВСЕГО:</t>
  </si>
  <si>
    <t xml:space="preserve">  1.7.1.</t>
  </si>
  <si>
    <t xml:space="preserve">    - горюче-смазочные материалы</t>
  </si>
  <si>
    <t xml:space="preserve">  1.7.2.</t>
  </si>
  <si>
    <t xml:space="preserve">  1.8.</t>
  </si>
  <si>
    <t xml:space="preserve">   Социальное обеспечение населения, ВСЕГО:</t>
  </si>
  <si>
    <t xml:space="preserve">  1.8.1.</t>
  </si>
  <si>
    <t xml:space="preserve">    - доплаты к пенсиям муниципальных служащих</t>
  </si>
  <si>
    <t xml:space="preserve">  1.8.2.</t>
  </si>
  <si>
    <t xml:space="preserve">    - социальное обеспечение населения</t>
  </si>
  <si>
    <t xml:space="preserve">  1.8.3.</t>
  </si>
  <si>
    <t xml:space="preserve">    - выплаты адресной социальной помощи</t>
  </si>
  <si>
    <t xml:space="preserve">  1.8.4.</t>
  </si>
  <si>
    <t xml:space="preserve">  1.9.</t>
  </si>
  <si>
    <t xml:space="preserve">    Расходы на обслуживание муниципального долга</t>
  </si>
  <si>
    <t xml:space="preserve">   Расходы на софинансирование областных субсидий всего, в том числе:</t>
  </si>
  <si>
    <t xml:space="preserve">   Капитальный ремонт, ВСЕГО:</t>
  </si>
  <si>
    <t xml:space="preserve">  2.1.1.</t>
  </si>
  <si>
    <t xml:space="preserve">    - капитальный ремонт</t>
  </si>
  <si>
    <t xml:space="preserve">  2.1.2.</t>
  </si>
  <si>
    <t xml:space="preserve">   Капитальное строительство,ВСЕГО:</t>
  </si>
  <si>
    <t xml:space="preserve">    - капитальное строительство </t>
  </si>
  <si>
    <t xml:space="preserve">   Приобретение оборудования, ВСЕГО:</t>
  </si>
  <si>
    <t xml:space="preserve">  2.3.1.</t>
  </si>
  <si>
    <t xml:space="preserve">    - приобретение оборудования</t>
  </si>
  <si>
    <t xml:space="preserve">  2.3.2.</t>
  </si>
  <si>
    <t xml:space="preserve">   Иные расходы, ВСЕГО:</t>
  </si>
  <si>
    <t xml:space="preserve">  2.4.1.</t>
  </si>
  <si>
    <t xml:space="preserve">    - иные расходы</t>
  </si>
  <si>
    <t xml:space="preserve">  2.4.2.</t>
  </si>
  <si>
    <r>
      <rPr>
        <b/>
        <sz val="11"/>
        <rFont val="Times New Roman"/>
        <family val="1"/>
        <charset val="204"/>
      </rPr>
      <t>Справочно:</t>
    </r>
    <r>
      <rPr>
        <sz val="11"/>
        <rFont val="Times New Roman"/>
        <family val="1"/>
        <charset val="204"/>
      </rPr>
      <t xml:space="preserve"> полномочия, переданные с 01.01.2017 на уровень муниципального района в соответствии с ОЗ от 28.12.2015 №486-ЗС, в ом числе:</t>
    </r>
  </si>
  <si>
    <t>в том числе в рамках:</t>
  </si>
  <si>
    <t>2.5.1.</t>
  </si>
  <si>
    <t xml:space="preserve">    - библиотечного обслуживания в границах поселений</t>
  </si>
  <si>
    <t>2.5.2.</t>
  </si>
  <si>
    <t xml:space="preserve">    - водоснабжения населения в границах поселений</t>
  </si>
  <si>
    <t>2.5.3.</t>
  </si>
  <si>
    <t xml:space="preserve">    - сохранение объектов культурного наследия в границах поселений</t>
  </si>
  <si>
    <t>2.5.4.</t>
  </si>
  <si>
    <t xml:space="preserve">   Капитальные расходы (без учета расходов на софинансирование областных субсидий) всего, в том числе:</t>
  </si>
  <si>
    <t xml:space="preserve">  3.1.</t>
  </si>
  <si>
    <t xml:space="preserve">  3.1.1.</t>
  </si>
  <si>
    <t xml:space="preserve">    - капитальный ремонт </t>
  </si>
  <si>
    <t xml:space="preserve">  3.1.2.</t>
  </si>
  <si>
    <t xml:space="preserve">  3.2.</t>
  </si>
  <si>
    <t xml:space="preserve">  3.2.1.</t>
  </si>
  <si>
    <t xml:space="preserve">    - приобретение оборудования </t>
  </si>
  <si>
    <t xml:space="preserve">  3.2.2.</t>
  </si>
  <si>
    <t xml:space="preserve">   - бюджетные и автономные учреждения</t>
  </si>
  <si>
    <t xml:space="preserve">  3.3.</t>
  </si>
  <si>
    <t xml:space="preserve">   Строительство и реконструкция, ВСЕГО:</t>
  </si>
  <si>
    <t xml:space="preserve">  3.3.1.</t>
  </si>
  <si>
    <t xml:space="preserve">    - строительство и реконструкция </t>
  </si>
  <si>
    <t xml:space="preserve">  3.3.2.</t>
  </si>
  <si>
    <t xml:space="preserve">  3.4.</t>
  </si>
  <si>
    <t xml:space="preserve">   Расходы на  проектно-сметную документацию на капитальный ремонт, строительство и реконструкцию, ВСЕГО:</t>
  </si>
  <si>
    <t xml:space="preserve">  3.4.1.</t>
  </si>
  <si>
    <t xml:space="preserve">    - расходы на  проектно-сметную документацию на капитальный ремонт, строительство и реконструкцию</t>
  </si>
  <si>
    <t xml:space="preserve">  3.4.2.</t>
  </si>
  <si>
    <t>Расходы на комплектование книжных фондов библиотек, ВСЕГО</t>
  </si>
  <si>
    <t>3.5.1.</t>
  </si>
  <si>
    <t xml:space="preserve">    - комплектование книжных фондов </t>
  </si>
  <si>
    <t>3.5.2.</t>
  </si>
  <si>
    <t>3.6.1.</t>
  </si>
  <si>
    <t>3.6.2.</t>
  </si>
  <si>
    <t>3.6.3.</t>
  </si>
  <si>
    <t>3.6.4.</t>
  </si>
  <si>
    <t xml:space="preserve">   Расходы за счет средств дорожного фонда всего, в том числе:</t>
  </si>
  <si>
    <t>4.1.1.</t>
  </si>
  <si>
    <t xml:space="preserve">   из них на софинансирование областных субсидий</t>
  </si>
  <si>
    <t xml:space="preserve">  4.2.</t>
  </si>
  <si>
    <t xml:space="preserve">  4.2.1.</t>
  </si>
  <si>
    <t xml:space="preserve">  4.3.</t>
  </si>
  <si>
    <t xml:space="preserve">   Ремонт и содержание дорог, ВСЕГО:</t>
  </si>
  <si>
    <t xml:space="preserve">  4.3.1.</t>
  </si>
  <si>
    <t xml:space="preserve">  4.4.</t>
  </si>
  <si>
    <t xml:space="preserve">   Разработка проектно-сметной документации на капитальный ремонт, строительство и реконструкцию, ВСЕГО:</t>
  </si>
  <si>
    <t xml:space="preserve">  4.4.1.</t>
  </si>
  <si>
    <t xml:space="preserve">  4.5.</t>
  </si>
  <si>
    <t xml:space="preserve">  4.5.1.</t>
  </si>
  <si>
    <t>Справочно:</t>
  </si>
  <si>
    <t xml:space="preserve">  4.6.</t>
  </si>
  <si>
    <t xml:space="preserve">   Средства дорожного фонда, передаваемые бюджетам поселений на осуществление части полномочий по решению вопросов местного значения по осуществлению дорожной деятельности в соответствии с заключенными соглашениями</t>
  </si>
  <si>
    <t xml:space="preserve">  4.6.1.</t>
  </si>
  <si>
    <t xml:space="preserve">   Иные расходы всего, в том числе:</t>
  </si>
  <si>
    <t xml:space="preserve">  5.1.</t>
  </si>
  <si>
    <t xml:space="preserve">   Текущий ремонт, ВСЕГО:</t>
  </si>
  <si>
    <t xml:space="preserve">  5.1.1.</t>
  </si>
  <si>
    <t xml:space="preserve">    - текущий ремонт</t>
  </si>
  <si>
    <t xml:space="preserve">  5.1.2.</t>
  </si>
  <si>
    <t xml:space="preserve">  5.2.</t>
  </si>
  <si>
    <t xml:space="preserve">   Благоустройство территорий муниципальных образований, ВСЕГО:</t>
  </si>
  <si>
    <t xml:space="preserve">  5.2.1.</t>
  </si>
  <si>
    <t xml:space="preserve">    - благоустройство территорий муниципальных образований</t>
  </si>
  <si>
    <t xml:space="preserve">  5.2.2.</t>
  </si>
  <si>
    <t xml:space="preserve">  5.3.</t>
  </si>
  <si>
    <t xml:space="preserve">   Уплата налогов и сборов, ВСЕГО:</t>
  </si>
  <si>
    <t xml:space="preserve">  5.3.1.</t>
  </si>
  <si>
    <t xml:space="preserve">    - уплата налогов и сборов</t>
  </si>
  <si>
    <t xml:space="preserve">  5.3.2.</t>
  </si>
  <si>
    <t xml:space="preserve">  5.4.</t>
  </si>
  <si>
    <t xml:space="preserve">   Проведение выборов</t>
  </si>
  <si>
    <t xml:space="preserve">  5.5.</t>
  </si>
  <si>
    <t xml:space="preserve">   Исполнение судебных актов по искам, ВСЕГО:</t>
  </si>
  <si>
    <t xml:space="preserve">  5.5.1.</t>
  </si>
  <si>
    <t xml:space="preserve">    - исполнение судебных актов по искам</t>
  </si>
  <si>
    <t xml:space="preserve">  5.5.2.</t>
  </si>
  <si>
    <t xml:space="preserve">  5.6.</t>
  </si>
  <si>
    <t xml:space="preserve">   Прочие выплаты работникам, ВСЕГО:</t>
  </si>
  <si>
    <t xml:space="preserve">  5.6.1.</t>
  </si>
  <si>
    <t xml:space="preserve">    - прочие выплаты работникам</t>
  </si>
  <si>
    <t xml:space="preserve">  5.6.2.</t>
  </si>
  <si>
    <t xml:space="preserve">    - работникам бюджетных и автономных учреждений</t>
  </si>
  <si>
    <t xml:space="preserve">  5.7.</t>
  </si>
  <si>
    <t xml:space="preserve">   Расходы на предоставление финансовой поддержки поселениям за счет собственных средств</t>
  </si>
  <si>
    <t xml:space="preserve">  5.8.</t>
  </si>
  <si>
    <t xml:space="preserve">   Резервный фонд</t>
  </si>
  <si>
    <t xml:space="preserve">  5.9.</t>
  </si>
  <si>
    <t xml:space="preserve">   Возврат бюджетных кредитов</t>
  </si>
  <si>
    <t xml:space="preserve">  5.10.</t>
  </si>
  <si>
    <t xml:space="preserve">   Представление бюджетных кредитов поселениям</t>
  </si>
  <si>
    <t xml:space="preserve">  5.11.</t>
  </si>
  <si>
    <t xml:space="preserve">   Возврат кредитов кредитных организаций</t>
  </si>
  <si>
    <t xml:space="preserve">  5.12.</t>
  </si>
  <si>
    <t xml:space="preserve">  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</si>
  <si>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5.12.1</t>
  </si>
  <si>
    <t xml:space="preserve">    - водоснабжение населения в границах поселений</t>
  </si>
  <si>
    <t xml:space="preserve">  5.12.2</t>
  </si>
  <si>
    <t xml:space="preserve">  5.12.3</t>
  </si>
  <si>
    <t xml:space="preserve">  5.13.</t>
  </si>
  <si>
    <t xml:space="preserve">   Прочие: </t>
  </si>
  <si>
    <t>5.13.1.</t>
  </si>
  <si>
    <t xml:space="preserve">   Единовременное пособие за полные годы стажа при увольнении на пенсию</t>
  </si>
  <si>
    <t>5.13.2.</t>
  </si>
  <si>
    <t xml:space="preserve">   Мероприятия по гражданской обороне (закупка и организация хранения запасов материально-технических, продовольственных, медицинских и иных средств в целях гражданской обороны в случае возникновения опасности при ведении военных действий)</t>
  </si>
  <si>
    <t>5.13.3.</t>
  </si>
  <si>
    <t xml:space="preserve">   Техническое обслуживание помещения</t>
  </si>
  <si>
    <t>5.13.4.</t>
  </si>
  <si>
    <t xml:space="preserve">   Транспортные услуги</t>
  </si>
  <si>
    <t>5.13.5.</t>
  </si>
  <si>
    <t xml:space="preserve">   Установка, ремонт и обслуживание оргтехники, оборудования, инвентаря, изготовление ЭЦП </t>
  </si>
  <si>
    <t>5.13.6.</t>
  </si>
  <si>
    <t xml:space="preserve">   Техническое обслуживание автомобилей</t>
  </si>
  <si>
    <t>5.13.7</t>
  </si>
  <si>
    <t xml:space="preserve">   Подписка на периодические печатные издания</t>
  </si>
  <si>
    <t>5.13.8.</t>
  </si>
  <si>
    <t xml:space="preserve">   Информационно-консультативные услуги</t>
  </si>
  <si>
    <t>5.13.9.</t>
  </si>
  <si>
    <t xml:space="preserve">   Приобретение лицензионного программного обеспечения</t>
  </si>
  <si>
    <t>5.13.10.</t>
  </si>
  <si>
    <t xml:space="preserve">   Страхование автотранспорта и услуги ОСАГО</t>
  </si>
  <si>
    <t>5.13.11.</t>
  </si>
  <si>
    <t xml:space="preserve">   Повышение квалификации, обучение сотрудников</t>
  </si>
  <si>
    <t>5.13.12.</t>
  </si>
  <si>
    <t xml:space="preserve">   Медицинский осмотр работников </t>
  </si>
  <si>
    <t>5.13.13.</t>
  </si>
  <si>
    <t xml:space="preserve">   Канцелярские товары, хозяйственные товары</t>
  </si>
  <si>
    <t>5.13.14.</t>
  </si>
  <si>
    <t xml:space="preserve">   Запчасти для служебного автотранспорта (ремонт)</t>
  </si>
  <si>
    <t>5.13.15.</t>
  </si>
  <si>
    <t xml:space="preserve">   Землеустроительные работы, рыночная оценка, изготовление технического паспорта на объекты муниципальной собственности </t>
  </si>
  <si>
    <t>5.13.16.</t>
  </si>
  <si>
    <t xml:space="preserve">   Взнос в "Ростовский областной фонд содействия капитальному ремонту" на капитальный ремонт многоквартирных домов </t>
  </si>
  <si>
    <t>5.13.17.</t>
  </si>
  <si>
    <t xml:space="preserve">   Вывоз ТБО</t>
  </si>
  <si>
    <t>5.13.18.</t>
  </si>
  <si>
    <t xml:space="preserve">   Антитеррористические мероприятия </t>
  </si>
  <si>
    <t>5.13.19.</t>
  </si>
  <si>
    <t xml:space="preserve">   Противопожарные мероприятия </t>
  </si>
  <si>
    <t>5.13.20.</t>
  </si>
  <si>
    <t xml:space="preserve">   Аттестация рабочих мест</t>
  </si>
  <si>
    <t>5.13.21.</t>
  </si>
  <si>
    <t xml:space="preserve">   Аренда помещений </t>
  </si>
  <si>
    <t>5.13.22.</t>
  </si>
  <si>
    <t xml:space="preserve">   Проведение праздничных и досуговых мероприятий</t>
  </si>
  <si>
    <t>5.13.23.</t>
  </si>
  <si>
    <t xml:space="preserve">   Приобретение строительных материалов </t>
  </si>
  <si>
    <t>5.13.24.</t>
  </si>
  <si>
    <t xml:space="preserve">   Взнос в ассоциацию муниципальных образований</t>
  </si>
  <si>
    <t>5.13.25.</t>
  </si>
  <si>
    <t>5.13.26.</t>
  </si>
  <si>
    <t xml:space="preserve">   Мероприятия в области массового спорта и физической культуры</t>
  </si>
  <si>
    <t>5.13.27.</t>
  </si>
  <si>
    <t xml:space="preserve">   Предоставление субсидии управляющим организациям, ТСЖ, ЖСК, жилищным или иным специализированным потребительским кооперативам на проведение капитального ремонта внутриквартальных проездов, тротуаров, дворовых территорий, являющихся общим имуществом собственников помещений в многоквартирных домах</t>
  </si>
  <si>
    <t>5.13.28.</t>
  </si>
  <si>
    <t xml:space="preserve">   Оплата проезда детей в целях организации и обеспечения отдыха и оздоровления детей в каникулярное время </t>
  </si>
  <si>
    <t>5.13.29.</t>
  </si>
  <si>
    <t xml:space="preserve">   Разработка проектно-сметной документации </t>
  </si>
  <si>
    <t>5.13.30.</t>
  </si>
  <si>
    <t xml:space="preserve">   Проведение энергоаудита и работ по обязательному энергетическому обследованию</t>
  </si>
  <si>
    <t>5.13.31.</t>
  </si>
  <si>
    <t xml:space="preserve">   Иные расходы </t>
  </si>
  <si>
    <t>5.13.32.</t>
  </si>
  <si>
    <t xml:space="preserve">   Прочие расходы бюджетных и автономных учреждений</t>
  </si>
  <si>
    <t xml:space="preserve">   Дефицит, профицит </t>
  </si>
  <si>
    <t>Ожидаемое исполнение за год</t>
  </si>
  <si>
    <t xml:space="preserve">   Первоочередные социально значимые расходы, всего</t>
  </si>
  <si>
    <t xml:space="preserve">   Cсубсидии средствам массовой информации на возмещение части затрат на производство, выпуск и реализацию периодических печатных изданий (газет)</t>
  </si>
  <si>
    <r>
      <t>Приложение № 1</t>
    </r>
    <r>
      <rPr>
        <i/>
        <vertAlign val="superscript"/>
        <sz val="11"/>
        <rFont val="Times New Roman"/>
        <family val="1"/>
        <charset val="204"/>
      </rPr>
      <t>2</t>
    </r>
    <r>
      <rPr>
        <i/>
        <sz val="11"/>
        <rFont val="Times New Roman"/>
        <family val="1"/>
        <charset val="204"/>
      </rPr>
      <t xml:space="preserve">
к Порядку рассмотрения  проектов местных бюджетов на соответствие требованиям бюджетного законодательства Российской Федерации</t>
    </r>
  </si>
  <si>
    <t>Налог на доходы физических лиц</t>
  </si>
  <si>
    <t xml:space="preserve">Налог, взимаемый в связи с применением упрощенной системы налогообложения 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</si>
  <si>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</si>
  <si>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</si>
  <si>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</si>
  <si>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</si>
  <si>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</si>
  <si>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</si>
  <si>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</si>
  <si>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</si>
  <si>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</si>
  <si>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</si>
  <si>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</si>
  <si>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</si>
  <si>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</si>
  <si>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</si>
  <si>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Пояснения в случае отклонения более чем на 5% (+/-)</t>
  </si>
  <si>
    <t>16 = 15/12*100</t>
  </si>
  <si>
    <t>Проект на 2018 финансовый год</t>
  </si>
  <si>
    <t xml:space="preserve"> 2017 год</t>
  </si>
  <si>
    <t>темп роста к плану 2017 года, в %</t>
  </si>
  <si>
    <t>темп роста к ожидаемому исполнению 2017 года, в %</t>
  </si>
  <si>
    <t>Проект на 2019 год</t>
  </si>
  <si>
    <t>темп роста к 2018 году, в %</t>
  </si>
  <si>
    <t>Проект на 2020 год</t>
  </si>
  <si>
    <t>темп роста к 2019 году, в %</t>
  </si>
  <si>
    <t>8 = 7/4*100</t>
  </si>
  <si>
    <t>10 = 7/6*100</t>
  </si>
  <si>
    <t>13 = 12/7*100</t>
  </si>
  <si>
    <t xml:space="preserve">Годовой план на 01.10.2017
  </t>
  </si>
  <si>
    <t>Фактическое исполнение на 01.10.2017</t>
  </si>
  <si>
    <t xml:space="preserve">Фактическое исполнение за 2016 год </t>
  </si>
  <si>
    <t xml:space="preserve">Оценка ожидаемого исполнения бюджета  Гагаринского сельского поселения на 01.10.2017года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</si>
</sst>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_р_._-;_-@_-"/>
  </numFmts>
  <fonts count="17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165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top"/>
    </xf>
    <xf numFmtId="165" fontId="11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3" fontId="15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0" fontId="14" fillId="0" borderId="1" xfId="0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/>
    <xf numFmtId="0" fontId="14" fillId="0" borderId="1" xfId="0" applyFont="1" applyFill="1" applyBorder="1" applyAlignment="1">
      <alignment vertical="center" wrapText="1"/>
    </xf>
    <xf numFmtId="43" fontId="14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0" xfId="0" applyNumberFormat="1" applyFont="1"/>
    <xf numFmtId="0" fontId="12" fillId="0" borderId="0" xfId="0" applyFont="1" applyFill="1" applyAlignment="1">
      <alignment vertical="top"/>
    </xf>
    <xf numFmtId="43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43" fontId="1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43" fontId="7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center" vertical="top"/>
    </xf>
    <xf numFmtId="43" fontId="14" fillId="0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07"/>
  <sheetViews>
    <sheetView tabSelected="1" topLeftCell="D1" zoomScale="62" zoomScaleNormal="62" workbookViewId="0">
      <selection activeCell="L200" sqref="L200"/>
    </sheetView>
  </sheetViews>
  <sheetFormatPr defaultColWidth="9.109375" defaultRowHeight="13.8" x14ac:dyDescent="0.25"/>
  <cols>
    <col min="1" max="1" width="8" style="11" customWidth="1"/>
    <col min="2" max="2" width="34.109375" style="11" customWidth="1"/>
    <col min="3" max="3" width="17.109375" style="12" customWidth="1"/>
    <col min="4" max="5" width="15.5546875" style="12" customWidth="1"/>
    <col min="6" max="6" width="13.109375" style="12" customWidth="1"/>
    <col min="7" max="7" width="14.44140625" style="12" customWidth="1"/>
    <col min="8" max="8" width="13.6640625" style="12" customWidth="1"/>
    <col min="9" max="9" width="15.44140625" style="12" customWidth="1"/>
    <col min="10" max="11" width="13.109375" style="12" customWidth="1"/>
    <col min="12" max="12" width="11.88671875" style="12" customWidth="1"/>
    <col min="13" max="13" width="15.44140625" style="12" customWidth="1"/>
    <col min="14" max="14" width="14.33203125" style="12" customWidth="1"/>
    <col min="15" max="15" width="11.88671875" style="6" customWidth="1"/>
    <col min="16" max="16" width="15.109375" style="6" customWidth="1"/>
    <col min="17" max="17" width="15.44140625" style="12" customWidth="1"/>
    <col min="18" max="16384" width="9.109375" style="6"/>
  </cols>
  <sheetData>
    <row r="1" spans="1:18" ht="77.25" customHeight="1" x14ac:dyDescent="0.25">
      <c r="G1" s="84" t="s">
        <v>293</v>
      </c>
      <c r="H1" s="84"/>
      <c r="I1" s="84"/>
      <c r="J1" s="84"/>
      <c r="K1" s="84"/>
      <c r="L1" s="84"/>
      <c r="M1" s="84"/>
      <c r="N1" s="84"/>
      <c r="O1" s="84"/>
      <c r="P1" s="84"/>
      <c r="Q1" s="7"/>
    </row>
    <row r="2" spans="1:18" x14ac:dyDescent="0.25">
      <c r="C2" s="12" t="s">
        <v>8</v>
      </c>
      <c r="F2" s="13" t="s">
        <v>4</v>
      </c>
      <c r="G2" s="13"/>
      <c r="H2" s="13"/>
      <c r="I2" s="13"/>
      <c r="J2" s="13"/>
      <c r="K2" s="13"/>
      <c r="L2" s="13"/>
      <c r="M2" s="13"/>
      <c r="N2" s="13"/>
      <c r="O2" s="20"/>
      <c r="P2" s="20"/>
      <c r="Q2" s="13"/>
    </row>
    <row r="3" spans="1:18" s="1" customFormat="1" ht="22.5" customHeight="1" x14ac:dyDescent="0.25">
      <c r="A3" s="88" t="s">
        <v>326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8" s="1" customFormat="1" ht="19.5" customHeight="1" x14ac:dyDescent="0.25">
      <c r="A4" s="89" t="s">
        <v>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8" s="1" customFormat="1" ht="15.75" customHeight="1" x14ac:dyDescent="0.25">
      <c r="A5" s="2"/>
      <c r="B5" s="2"/>
      <c r="C5" s="3"/>
      <c r="D5" s="4"/>
      <c r="E5" s="4"/>
      <c r="F5" s="5"/>
      <c r="G5" s="5"/>
      <c r="H5" s="5"/>
      <c r="I5" s="5"/>
      <c r="J5" s="5"/>
      <c r="K5" s="5"/>
      <c r="L5" s="5"/>
      <c r="N5" s="5"/>
      <c r="Q5" s="61" t="s">
        <v>3</v>
      </c>
    </row>
    <row r="6" spans="1:18" ht="17.25" customHeight="1" x14ac:dyDescent="0.25">
      <c r="A6" s="86" t="s">
        <v>0</v>
      </c>
      <c r="B6" s="85" t="s">
        <v>7</v>
      </c>
      <c r="C6" s="87" t="s">
        <v>325</v>
      </c>
      <c r="D6" s="85" t="s">
        <v>313</v>
      </c>
      <c r="E6" s="85"/>
      <c r="F6" s="85"/>
      <c r="G6" s="78" t="s">
        <v>312</v>
      </c>
      <c r="H6" s="78" t="s">
        <v>314</v>
      </c>
      <c r="I6" s="78" t="s">
        <v>310</v>
      </c>
      <c r="J6" s="78" t="s">
        <v>315</v>
      </c>
      <c r="K6" s="78" t="s">
        <v>310</v>
      </c>
      <c r="L6" s="78" t="s">
        <v>316</v>
      </c>
      <c r="M6" s="78" t="s">
        <v>317</v>
      </c>
      <c r="N6" s="78" t="s">
        <v>310</v>
      </c>
      <c r="O6" s="78" t="s">
        <v>318</v>
      </c>
      <c r="P6" s="78" t="s">
        <v>319</v>
      </c>
      <c r="Q6" s="78" t="s">
        <v>310</v>
      </c>
    </row>
    <row r="7" spans="1:18" ht="31.2" customHeight="1" x14ac:dyDescent="0.25">
      <c r="A7" s="86"/>
      <c r="B7" s="85"/>
      <c r="C7" s="87"/>
      <c r="D7" s="78" t="s">
        <v>323</v>
      </c>
      <c r="E7" s="78" t="s">
        <v>324</v>
      </c>
      <c r="F7" s="78" t="s">
        <v>290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8" ht="41.25" customHeight="1" x14ac:dyDescent="0.25">
      <c r="A8" s="86"/>
      <c r="B8" s="85"/>
      <c r="C8" s="85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8" s="8" customFormat="1" ht="14.25" customHeight="1" x14ac:dyDescent="0.25">
      <c r="A9" s="17" t="s">
        <v>1</v>
      </c>
      <c r="B9" s="17" t="s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60" t="s">
        <v>320</v>
      </c>
      <c r="I9" s="56">
        <v>9</v>
      </c>
      <c r="J9" s="60" t="s">
        <v>321</v>
      </c>
      <c r="K9" s="60">
        <v>11</v>
      </c>
      <c r="L9" s="60">
        <v>12</v>
      </c>
      <c r="M9" s="60" t="s">
        <v>322</v>
      </c>
      <c r="N9" s="56">
        <v>14</v>
      </c>
      <c r="O9" s="51">
        <v>15</v>
      </c>
      <c r="P9" s="59" t="s">
        <v>311</v>
      </c>
      <c r="Q9" s="56">
        <v>17</v>
      </c>
    </row>
    <row r="10" spans="1:18" ht="14.25" customHeight="1" x14ac:dyDescent="0.25">
      <c r="A10" s="21" t="s">
        <v>4</v>
      </c>
      <c r="B10" s="22" t="s">
        <v>14</v>
      </c>
      <c r="C10" s="23">
        <f>C12+C30+C38+C40+C41+C42+C43</f>
        <v>9513.2000000000007</v>
      </c>
      <c r="D10" s="23">
        <f>D12+D30+D38+D40+D41+D42+D43</f>
        <v>5692.8</v>
      </c>
      <c r="E10" s="23">
        <f>E12+E30+E38+E40+E41+E42+E43</f>
        <v>3693.3</v>
      </c>
      <c r="F10" s="23">
        <f>F12+F30+F38+F40+F41+F42+F43</f>
        <v>5692.8</v>
      </c>
      <c r="G10" s="23">
        <f>G12+G30+G38+G40+G41+G42+G43</f>
        <v>4441.7000000000007</v>
      </c>
      <c r="H10" s="23">
        <f>G10/D10*100</f>
        <v>78.023116919617777</v>
      </c>
      <c r="I10" s="23"/>
      <c r="J10" s="23">
        <f>G10/F10*100</f>
        <v>78.023116919617777</v>
      </c>
      <c r="K10" s="23"/>
      <c r="L10" s="23">
        <f>L12+L30+L38+L40+L41+L42+L43</f>
        <v>4259.7</v>
      </c>
      <c r="M10" s="23">
        <f>L10/G10*100</f>
        <v>95.902469775086104</v>
      </c>
      <c r="N10" s="23"/>
      <c r="O10" s="23">
        <f>O12+O30+O38+O40+O41+O42+O43</f>
        <v>4394.5</v>
      </c>
      <c r="P10" s="9">
        <f>O10/L10*100</f>
        <v>103.16454210390404</v>
      </c>
      <c r="Q10" s="23"/>
      <c r="R10" s="24"/>
    </row>
    <row r="11" spans="1:18" x14ac:dyDescent="0.25">
      <c r="A11" s="21" t="s">
        <v>4</v>
      </c>
      <c r="B11" s="25" t="s">
        <v>15</v>
      </c>
      <c r="C11" s="26"/>
      <c r="D11" s="19"/>
      <c r="E11" s="19"/>
      <c r="F11" s="19"/>
      <c r="G11" s="19"/>
      <c r="H11" s="23"/>
      <c r="I11" s="19"/>
      <c r="J11" s="23"/>
      <c r="K11" s="19"/>
      <c r="L11" s="19"/>
      <c r="M11" s="23"/>
      <c r="N11" s="19"/>
      <c r="O11" s="19"/>
      <c r="P11" s="9"/>
      <c r="Q11" s="19"/>
      <c r="R11" s="27"/>
    </row>
    <row r="12" spans="1:18" ht="27.6" x14ac:dyDescent="0.25">
      <c r="A12" s="21">
        <v>1</v>
      </c>
      <c r="B12" s="28" t="s">
        <v>16</v>
      </c>
      <c r="C12" s="66">
        <f>SUM(C13:C29)</f>
        <v>6784.5999999999995</v>
      </c>
      <c r="D12" s="66">
        <f>SUM(D13:D29)</f>
        <v>4053.5</v>
      </c>
      <c r="E12" s="29">
        <f t="shared" ref="E12:F12" si="0">SUM(E13:E29)</f>
        <v>2079.7000000000003</v>
      </c>
      <c r="F12" s="29">
        <f t="shared" si="0"/>
        <v>4053.5</v>
      </c>
      <c r="G12" s="67">
        <f t="shared" ref="G12" si="1">SUM(G13:G29)</f>
        <v>4106.0000000000009</v>
      </c>
      <c r="H12" s="23">
        <f t="shared" ref="H12:H33" si="2">G12/D12*100</f>
        <v>101.2951770075244</v>
      </c>
      <c r="I12" s="29"/>
      <c r="J12" s="23">
        <f t="shared" ref="J12:J33" si="3">G12/F12*100</f>
        <v>101.2951770075244</v>
      </c>
      <c r="K12" s="29"/>
      <c r="L12" s="29">
        <f t="shared" ref="L12" si="4">SUM(L13:L29)</f>
        <v>4259.7</v>
      </c>
      <c r="M12" s="23">
        <f t="shared" ref="M12:M33" si="5">L12/G12*100</f>
        <v>103.74330248416948</v>
      </c>
      <c r="N12" s="29"/>
      <c r="O12" s="67">
        <f t="shared" ref="O12" si="6">SUM(O13:O29)</f>
        <v>4394.5</v>
      </c>
      <c r="P12" s="62">
        <f t="shared" ref="P12:P28" si="7">O12/L12*100</f>
        <v>103.16454210390404</v>
      </c>
      <c r="Q12" s="29"/>
      <c r="R12" s="27"/>
    </row>
    <row r="13" spans="1:18" s="15" customFormat="1" ht="18.600000000000001" customHeight="1" x14ac:dyDescent="0.25">
      <c r="A13" s="21"/>
      <c r="B13" s="53" t="s">
        <v>294</v>
      </c>
      <c r="C13" s="63">
        <v>2761.1</v>
      </c>
      <c r="D13" s="64">
        <v>1618</v>
      </c>
      <c r="E13" s="19">
        <v>1266.7</v>
      </c>
      <c r="F13" s="64">
        <v>1618</v>
      </c>
      <c r="G13" s="62">
        <v>1710</v>
      </c>
      <c r="H13" s="23">
        <f t="shared" si="2"/>
        <v>105.68603213844253</v>
      </c>
      <c r="I13" s="19"/>
      <c r="J13" s="23">
        <f t="shared" si="3"/>
        <v>105.68603213844253</v>
      </c>
      <c r="K13" s="19"/>
      <c r="L13" s="19">
        <v>1778.4</v>
      </c>
      <c r="M13" s="23">
        <f t="shared" si="5"/>
        <v>104</v>
      </c>
      <c r="N13" s="19"/>
      <c r="O13" s="62">
        <v>1849.5</v>
      </c>
      <c r="P13" s="62">
        <f t="shared" si="7"/>
        <v>103.99797570850203</v>
      </c>
      <c r="Q13" s="19"/>
      <c r="R13" s="30"/>
    </row>
    <row r="14" spans="1:18" s="15" customFormat="1" ht="69" x14ac:dyDescent="0.25">
      <c r="A14" s="21" t="s">
        <v>4</v>
      </c>
      <c r="B14" s="28" t="s">
        <v>17</v>
      </c>
      <c r="C14" s="63">
        <v>731.7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19"/>
      <c r="J14" s="63">
        <v>0</v>
      </c>
      <c r="K14" s="19"/>
      <c r="L14" s="38">
        <v>0</v>
      </c>
      <c r="M14" s="23"/>
      <c r="N14" s="19"/>
      <c r="O14" s="38">
        <v>0</v>
      </c>
      <c r="P14" s="38">
        <v>0</v>
      </c>
      <c r="Q14" s="19"/>
      <c r="R14" s="30"/>
    </row>
    <row r="15" spans="1:18" s="15" customFormat="1" ht="24" x14ac:dyDescent="0.25">
      <c r="A15" s="21"/>
      <c r="B15" s="52" t="s">
        <v>295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19"/>
      <c r="J15" s="63">
        <v>0</v>
      </c>
      <c r="K15" s="19"/>
      <c r="L15" s="19"/>
      <c r="M15" s="23"/>
      <c r="N15" s="19"/>
      <c r="O15" s="38">
        <v>0</v>
      </c>
      <c r="P15" s="38">
        <v>0</v>
      </c>
      <c r="Q15" s="19"/>
      <c r="R15" s="30"/>
    </row>
    <row r="16" spans="1:18" s="15" customFormat="1" ht="24" x14ac:dyDescent="0.25">
      <c r="A16" s="21"/>
      <c r="B16" s="54" t="s">
        <v>296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19"/>
      <c r="J16" s="63">
        <v>0</v>
      </c>
      <c r="K16" s="19"/>
      <c r="L16" s="19"/>
      <c r="M16" s="23"/>
      <c r="N16" s="19"/>
      <c r="O16" s="38">
        <v>0</v>
      </c>
      <c r="P16" s="38">
        <v>0</v>
      </c>
      <c r="Q16" s="19"/>
      <c r="R16" s="30"/>
    </row>
    <row r="17" spans="1:18" s="15" customFormat="1" x14ac:dyDescent="0.25">
      <c r="A17" s="21"/>
      <c r="B17" s="52" t="s">
        <v>297</v>
      </c>
      <c r="C17" s="63">
        <v>89.7</v>
      </c>
      <c r="D17" s="64">
        <v>132.30000000000001</v>
      </c>
      <c r="E17" s="19">
        <v>77.5</v>
      </c>
      <c r="F17" s="64">
        <v>132.30000000000001</v>
      </c>
      <c r="G17" s="62">
        <v>63</v>
      </c>
      <c r="H17" s="23">
        <f t="shared" si="2"/>
        <v>47.619047619047613</v>
      </c>
      <c r="I17" s="19"/>
      <c r="J17" s="23">
        <f t="shared" si="3"/>
        <v>47.619047619047613</v>
      </c>
      <c r="K17" s="19"/>
      <c r="L17" s="38">
        <v>63</v>
      </c>
      <c r="M17" s="23">
        <f t="shared" si="5"/>
        <v>100</v>
      </c>
      <c r="N17" s="19"/>
      <c r="O17" s="62">
        <v>63</v>
      </c>
      <c r="P17" s="62">
        <f t="shared" si="7"/>
        <v>100</v>
      </c>
      <c r="Q17" s="19"/>
      <c r="R17" s="30"/>
    </row>
    <row r="18" spans="1:18" s="15" customFormat="1" ht="24" x14ac:dyDescent="0.25">
      <c r="A18" s="21"/>
      <c r="B18" s="54" t="s">
        <v>298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19"/>
      <c r="J18" s="63">
        <v>0</v>
      </c>
      <c r="K18" s="19"/>
      <c r="L18" s="38">
        <v>0</v>
      </c>
      <c r="M18" s="23">
        <v>0</v>
      </c>
      <c r="N18" s="19"/>
      <c r="O18" s="38">
        <v>0</v>
      </c>
      <c r="P18" s="38">
        <v>0</v>
      </c>
      <c r="Q18" s="19"/>
      <c r="R18" s="30"/>
    </row>
    <row r="19" spans="1:18" s="15" customFormat="1" x14ac:dyDescent="0.25">
      <c r="A19" s="21"/>
      <c r="B19" s="54" t="s">
        <v>299</v>
      </c>
      <c r="C19" s="63">
        <v>50.7</v>
      </c>
      <c r="D19" s="64">
        <v>78.099999999999994</v>
      </c>
      <c r="E19" s="19">
        <v>12.7</v>
      </c>
      <c r="F19" s="64">
        <v>78.099999999999994</v>
      </c>
      <c r="G19" s="62">
        <v>56.4</v>
      </c>
      <c r="H19" s="23">
        <f t="shared" si="2"/>
        <v>72.215108834827149</v>
      </c>
      <c r="I19" s="19"/>
      <c r="J19" s="23">
        <f t="shared" si="3"/>
        <v>72.215108834827149</v>
      </c>
      <c r="K19" s="19"/>
      <c r="L19" s="19">
        <v>134.30000000000001</v>
      </c>
      <c r="M19" s="23">
        <f t="shared" si="5"/>
        <v>238.12056737588657</v>
      </c>
      <c r="N19" s="19"/>
      <c r="O19" s="62">
        <v>191</v>
      </c>
      <c r="P19" s="62">
        <f t="shared" si="7"/>
        <v>142.21891288160833</v>
      </c>
      <c r="Q19" s="19"/>
      <c r="R19" s="30"/>
    </row>
    <row r="20" spans="1:18" s="15" customFormat="1" x14ac:dyDescent="0.25">
      <c r="A20" s="21"/>
      <c r="B20" s="54" t="s">
        <v>300</v>
      </c>
      <c r="C20" s="63">
        <v>2007.1</v>
      </c>
      <c r="D20" s="64">
        <v>1992.3</v>
      </c>
      <c r="E20" s="19">
        <v>568.9</v>
      </c>
      <c r="F20" s="64">
        <v>1992.3</v>
      </c>
      <c r="G20" s="62">
        <v>2111.8000000000002</v>
      </c>
      <c r="H20" s="23">
        <f t="shared" si="2"/>
        <v>105.99809265672842</v>
      </c>
      <c r="I20" s="19"/>
      <c r="J20" s="23">
        <f t="shared" si="3"/>
        <v>105.99809265672842</v>
      </c>
      <c r="K20" s="19"/>
      <c r="L20" s="19">
        <v>2111.8000000000002</v>
      </c>
      <c r="M20" s="23">
        <f t="shared" si="5"/>
        <v>100</v>
      </c>
      <c r="N20" s="19"/>
      <c r="O20" s="62">
        <v>2111.8000000000002</v>
      </c>
      <c r="P20" s="62">
        <f t="shared" si="7"/>
        <v>100</v>
      </c>
      <c r="Q20" s="19"/>
      <c r="R20" s="30"/>
    </row>
    <row r="21" spans="1:18" s="15" customFormat="1" x14ac:dyDescent="0.25">
      <c r="A21" s="21"/>
      <c r="B21" s="54" t="s">
        <v>301</v>
      </c>
      <c r="C21" s="63"/>
      <c r="D21" s="64">
        <v>3</v>
      </c>
      <c r="E21" s="19">
        <v>0</v>
      </c>
      <c r="F21" s="64">
        <v>3</v>
      </c>
      <c r="G21" s="62">
        <v>3.1</v>
      </c>
      <c r="H21" s="23">
        <f t="shared" si="2"/>
        <v>103.33333333333334</v>
      </c>
      <c r="I21" s="19"/>
      <c r="J21" s="23">
        <f t="shared" si="3"/>
        <v>103.33333333333334</v>
      </c>
      <c r="K21" s="19"/>
      <c r="L21" s="19">
        <v>3.2</v>
      </c>
      <c r="M21" s="23">
        <f t="shared" si="5"/>
        <v>103.2258064516129</v>
      </c>
      <c r="N21" s="19"/>
      <c r="O21" s="62">
        <v>3.4</v>
      </c>
      <c r="P21" s="62">
        <f t="shared" si="7"/>
        <v>106.25</v>
      </c>
      <c r="Q21" s="19"/>
      <c r="R21" s="30"/>
    </row>
    <row r="22" spans="1:18" s="15" customFormat="1" ht="36" x14ac:dyDescent="0.25">
      <c r="A22" s="21"/>
      <c r="B22" s="54" t="s">
        <v>302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19"/>
      <c r="J22" s="63">
        <v>0</v>
      </c>
      <c r="K22" s="19"/>
      <c r="L22" s="19"/>
      <c r="M22" s="23"/>
      <c r="N22" s="19"/>
      <c r="O22" s="62"/>
      <c r="P22" s="62"/>
      <c r="Q22" s="19"/>
      <c r="R22" s="30"/>
    </row>
    <row r="23" spans="1:18" s="15" customFormat="1" ht="36" x14ac:dyDescent="0.25">
      <c r="A23" s="21"/>
      <c r="B23" s="54" t="s">
        <v>303</v>
      </c>
      <c r="C23" s="63">
        <v>226.8</v>
      </c>
      <c r="D23" s="65">
        <v>159.1</v>
      </c>
      <c r="E23" s="19">
        <v>85.7</v>
      </c>
      <c r="F23" s="65">
        <v>159.1</v>
      </c>
      <c r="G23" s="63">
        <v>159.1</v>
      </c>
      <c r="H23" s="23">
        <f t="shared" si="2"/>
        <v>100</v>
      </c>
      <c r="I23" s="19"/>
      <c r="J23" s="23">
        <f t="shared" si="3"/>
        <v>100</v>
      </c>
      <c r="K23" s="19"/>
      <c r="L23" s="19">
        <v>166.3</v>
      </c>
      <c r="M23" s="23">
        <f t="shared" si="5"/>
        <v>104.52545568824641</v>
      </c>
      <c r="N23" s="19"/>
      <c r="O23" s="62">
        <v>173</v>
      </c>
      <c r="P23" s="62">
        <f t="shared" si="7"/>
        <v>104.02886349969933</v>
      </c>
      <c r="Q23" s="19"/>
      <c r="R23" s="30"/>
    </row>
    <row r="24" spans="1:18" s="15" customFormat="1" ht="24" x14ac:dyDescent="0.25">
      <c r="A24" s="21"/>
      <c r="B24" s="55" t="s">
        <v>304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19"/>
      <c r="J24" s="63">
        <v>0</v>
      </c>
      <c r="K24" s="19"/>
      <c r="L24" s="19"/>
      <c r="M24" s="23"/>
      <c r="N24" s="19"/>
      <c r="O24" s="62"/>
      <c r="P24" s="62"/>
      <c r="Q24" s="19"/>
      <c r="R24" s="30"/>
    </row>
    <row r="25" spans="1:18" s="15" customFormat="1" ht="24" x14ac:dyDescent="0.25">
      <c r="A25" s="21"/>
      <c r="B25" s="54" t="s">
        <v>305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19"/>
      <c r="J25" s="63">
        <v>0</v>
      </c>
      <c r="K25" s="19"/>
      <c r="L25" s="19"/>
      <c r="M25" s="23"/>
      <c r="N25" s="19"/>
      <c r="O25" s="62"/>
      <c r="P25" s="62"/>
      <c r="Q25" s="19"/>
      <c r="R25" s="30"/>
    </row>
    <row r="26" spans="1:18" s="15" customFormat="1" ht="24" x14ac:dyDescent="0.25">
      <c r="A26" s="21"/>
      <c r="B26" s="54" t="s">
        <v>306</v>
      </c>
      <c r="C26" s="63">
        <v>894.2</v>
      </c>
      <c r="D26" s="65">
        <v>55.4</v>
      </c>
      <c r="E26" s="19">
        <v>55.4</v>
      </c>
      <c r="F26" s="65">
        <v>55.4</v>
      </c>
      <c r="G26" s="63">
        <v>0</v>
      </c>
      <c r="H26" s="23">
        <f t="shared" si="2"/>
        <v>0</v>
      </c>
      <c r="I26" s="19"/>
      <c r="J26" s="23">
        <f t="shared" si="3"/>
        <v>0</v>
      </c>
      <c r="K26" s="19"/>
      <c r="L26" s="38">
        <v>0</v>
      </c>
      <c r="M26" s="23"/>
      <c r="N26" s="19"/>
      <c r="O26" s="62">
        <v>0</v>
      </c>
      <c r="P26" s="62">
        <v>0</v>
      </c>
      <c r="Q26" s="19"/>
      <c r="R26" s="30"/>
    </row>
    <row r="27" spans="1:18" s="15" customFormat="1" x14ac:dyDescent="0.25">
      <c r="A27" s="21"/>
      <c r="B27" s="54" t="s">
        <v>307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23"/>
      <c r="I27" s="19"/>
      <c r="J27" s="23"/>
      <c r="K27" s="19"/>
      <c r="L27" s="19"/>
      <c r="M27" s="23"/>
      <c r="N27" s="19"/>
      <c r="O27" s="62"/>
      <c r="P27" s="62"/>
      <c r="Q27" s="19"/>
      <c r="R27" s="30"/>
    </row>
    <row r="28" spans="1:18" s="15" customFormat="1" x14ac:dyDescent="0.25">
      <c r="A28" s="21"/>
      <c r="B28" s="54" t="s">
        <v>308</v>
      </c>
      <c r="C28" s="63">
        <v>20</v>
      </c>
      <c r="D28" s="65">
        <v>7.5</v>
      </c>
      <c r="E28" s="63">
        <v>5</v>
      </c>
      <c r="F28" s="65">
        <v>7.5</v>
      </c>
      <c r="G28" s="62">
        <v>2.6</v>
      </c>
      <c r="H28" s="23">
        <f t="shared" si="2"/>
        <v>34.666666666666671</v>
      </c>
      <c r="I28" s="19"/>
      <c r="J28" s="23">
        <f t="shared" si="3"/>
        <v>34.666666666666671</v>
      </c>
      <c r="K28" s="19"/>
      <c r="L28" s="19">
        <v>2.7</v>
      </c>
      <c r="M28" s="23">
        <f t="shared" si="5"/>
        <v>103.84615384615385</v>
      </c>
      <c r="N28" s="19"/>
      <c r="O28" s="62">
        <v>2.8</v>
      </c>
      <c r="P28" s="62">
        <f t="shared" si="7"/>
        <v>103.7037037037037</v>
      </c>
      <c r="Q28" s="19"/>
      <c r="R28" s="30"/>
    </row>
    <row r="29" spans="1:18" s="15" customFormat="1" x14ac:dyDescent="0.25">
      <c r="A29" s="21"/>
      <c r="B29" s="54" t="s">
        <v>309</v>
      </c>
      <c r="C29" s="63">
        <v>3.3</v>
      </c>
      <c r="D29" s="63">
        <v>7.8</v>
      </c>
      <c r="E29" s="19">
        <v>7.8</v>
      </c>
      <c r="F29" s="63">
        <v>7.8</v>
      </c>
      <c r="G29" s="62"/>
      <c r="H29" s="23">
        <f t="shared" si="2"/>
        <v>0</v>
      </c>
      <c r="I29" s="19"/>
      <c r="J29" s="23">
        <f t="shared" si="3"/>
        <v>0</v>
      </c>
      <c r="K29" s="19"/>
      <c r="L29" s="19"/>
      <c r="M29" s="23"/>
      <c r="N29" s="19"/>
      <c r="O29" s="62"/>
      <c r="P29" s="62"/>
      <c r="Q29" s="19"/>
      <c r="R29" s="30"/>
    </row>
    <row r="30" spans="1:18" s="15" customFormat="1" x14ac:dyDescent="0.25">
      <c r="A30" s="21">
        <v>2</v>
      </c>
      <c r="B30" s="28" t="s">
        <v>18</v>
      </c>
      <c r="C30" s="26">
        <f>C31+C32+C35+C36+C37</f>
        <v>1311.4</v>
      </c>
      <c r="D30" s="26">
        <f>D31+D32+D35+D36+D37</f>
        <v>258.3</v>
      </c>
      <c r="E30" s="26">
        <f t="shared" ref="E30:F30" si="8">E31+E32+E35+E36+E37</f>
        <v>232.5</v>
      </c>
      <c r="F30" s="26">
        <f t="shared" si="8"/>
        <v>258.3</v>
      </c>
      <c r="G30" s="26">
        <f t="shared" ref="G30" si="9">G31+G32+G35+G36+G37</f>
        <v>335.7</v>
      </c>
      <c r="H30" s="23">
        <f t="shared" si="2"/>
        <v>129.9651567944251</v>
      </c>
      <c r="I30" s="26"/>
      <c r="J30" s="23">
        <f t="shared" si="3"/>
        <v>129.9651567944251</v>
      </c>
      <c r="K30" s="26"/>
      <c r="L30" s="26">
        <f t="shared" ref="L30" si="10">L31+L32+L35+L36+L37</f>
        <v>0</v>
      </c>
      <c r="M30" s="23">
        <f t="shared" si="5"/>
        <v>0</v>
      </c>
      <c r="N30" s="26"/>
      <c r="O30" s="26">
        <v>0</v>
      </c>
      <c r="P30" s="23">
        <v>0</v>
      </c>
      <c r="Q30" s="26"/>
      <c r="R30" s="30"/>
    </row>
    <row r="31" spans="1:18" s="46" customFormat="1" ht="49.8" customHeight="1" x14ac:dyDescent="0.25">
      <c r="A31" s="40" t="s">
        <v>19</v>
      </c>
      <c r="B31" s="41" t="s">
        <v>20</v>
      </c>
      <c r="C31" s="42">
        <v>0</v>
      </c>
      <c r="D31" s="68">
        <v>0</v>
      </c>
      <c r="E31" s="68">
        <v>0</v>
      </c>
      <c r="F31" s="68">
        <v>0</v>
      </c>
      <c r="G31" s="68">
        <v>0</v>
      </c>
      <c r="H31" s="23">
        <v>0</v>
      </c>
      <c r="I31" s="68">
        <v>0</v>
      </c>
      <c r="J31" s="23">
        <v>0</v>
      </c>
      <c r="K31" s="43"/>
      <c r="L31" s="23">
        <v>0</v>
      </c>
      <c r="M31" s="23">
        <v>0</v>
      </c>
      <c r="N31" s="43"/>
      <c r="O31" s="68">
        <v>0</v>
      </c>
      <c r="P31" s="38">
        <v>0</v>
      </c>
      <c r="Q31" s="43"/>
      <c r="R31" s="45"/>
    </row>
    <row r="32" spans="1:18" s="46" customFormat="1" ht="41.4" customHeight="1" x14ac:dyDescent="0.25">
      <c r="A32" s="40" t="s">
        <v>21</v>
      </c>
      <c r="B32" s="41" t="s">
        <v>22</v>
      </c>
      <c r="C32" s="69">
        <f>C33+C34</f>
        <v>1311.4</v>
      </c>
      <c r="D32" s="69">
        <v>258.3</v>
      </c>
      <c r="E32" s="69">
        <v>232.5</v>
      </c>
      <c r="F32" s="69">
        <v>258.3</v>
      </c>
      <c r="G32" s="69">
        <v>335.7</v>
      </c>
      <c r="H32" s="23">
        <f t="shared" si="2"/>
        <v>129.9651567944251</v>
      </c>
      <c r="I32" s="47"/>
      <c r="J32" s="23">
        <f t="shared" si="3"/>
        <v>129.9651567944251</v>
      </c>
      <c r="K32" s="47"/>
      <c r="L32" s="47">
        <f t="shared" ref="L32" si="11">L33+L34</f>
        <v>0</v>
      </c>
      <c r="M32" s="23">
        <f t="shared" si="5"/>
        <v>0</v>
      </c>
      <c r="N32" s="47"/>
      <c r="O32" s="47">
        <v>0</v>
      </c>
      <c r="P32" s="47">
        <f t="shared" ref="P32" si="12">P33+P34</f>
        <v>0</v>
      </c>
      <c r="Q32" s="47"/>
      <c r="R32" s="45"/>
    </row>
    <row r="33" spans="1:18" s="46" customFormat="1" x14ac:dyDescent="0.25">
      <c r="A33" s="40" t="s">
        <v>23</v>
      </c>
      <c r="B33" s="41" t="s">
        <v>24</v>
      </c>
      <c r="C33" s="70">
        <v>1311.4</v>
      </c>
      <c r="D33" s="71">
        <v>258.3</v>
      </c>
      <c r="E33" s="71">
        <v>232.5</v>
      </c>
      <c r="F33" s="71">
        <v>258.3</v>
      </c>
      <c r="G33" s="71">
        <v>335.7</v>
      </c>
      <c r="H33" s="23">
        <f t="shared" si="2"/>
        <v>129.9651567944251</v>
      </c>
      <c r="I33" s="43"/>
      <c r="J33" s="23">
        <f t="shared" si="3"/>
        <v>129.9651567944251</v>
      </c>
      <c r="K33" s="43"/>
      <c r="L33" s="43"/>
      <c r="M33" s="23">
        <f t="shared" si="5"/>
        <v>0</v>
      </c>
      <c r="N33" s="43"/>
      <c r="O33" s="23">
        <v>0</v>
      </c>
      <c r="P33" s="38">
        <v>0</v>
      </c>
      <c r="Q33" s="43"/>
      <c r="R33" s="45"/>
    </row>
    <row r="34" spans="1:18" s="46" customFormat="1" ht="26.4" x14ac:dyDescent="0.25">
      <c r="A34" s="40" t="s">
        <v>25</v>
      </c>
      <c r="B34" s="41" t="s">
        <v>26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  <c r="Q34" s="43"/>
      <c r="R34" s="45"/>
    </row>
    <row r="35" spans="1:18" s="46" customFormat="1" ht="52.8" x14ac:dyDescent="0.25">
      <c r="A35" s="40" t="s">
        <v>27</v>
      </c>
      <c r="B35" s="41" t="s">
        <v>28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43"/>
      <c r="R35" s="45"/>
    </row>
    <row r="36" spans="1:18" s="46" customFormat="1" ht="52.8" x14ac:dyDescent="0.25">
      <c r="A36" s="40" t="s">
        <v>29</v>
      </c>
      <c r="B36" s="41" t="s">
        <v>30</v>
      </c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  <c r="Q36" s="43"/>
      <c r="R36" s="45"/>
    </row>
    <row r="37" spans="1:18" s="46" customFormat="1" ht="13.2" x14ac:dyDescent="0.25">
      <c r="A37" s="40" t="s">
        <v>31</v>
      </c>
      <c r="B37" s="41" t="s">
        <v>32</v>
      </c>
      <c r="C37" s="42">
        <v>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  <c r="Q37" s="43"/>
      <c r="R37" s="45"/>
    </row>
    <row r="38" spans="1:18" s="15" customFormat="1" ht="27.6" x14ac:dyDescent="0.25">
      <c r="A38" s="21">
        <v>3</v>
      </c>
      <c r="B38" s="28" t="s">
        <v>33</v>
      </c>
      <c r="C38" s="67">
        <v>1417.2</v>
      </c>
      <c r="D38" s="62">
        <v>1381</v>
      </c>
      <c r="E38" s="62">
        <v>1381.1</v>
      </c>
      <c r="F38" s="62">
        <v>1381</v>
      </c>
      <c r="G38" s="19"/>
      <c r="H38" s="19"/>
      <c r="I38" s="19"/>
      <c r="J38" s="19"/>
      <c r="K38" s="19"/>
      <c r="L38" s="19"/>
      <c r="M38" s="19"/>
      <c r="N38" s="19"/>
      <c r="O38" s="19"/>
      <c r="P38" s="14"/>
      <c r="Q38" s="19"/>
      <c r="R38" s="30"/>
    </row>
    <row r="39" spans="1:18" s="15" customFormat="1" x14ac:dyDescent="0.25">
      <c r="A39" s="21" t="s">
        <v>10</v>
      </c>
      <c r="B39" s="28" t="s">
        <v>34</v>
      </c>
      <c r="C39" s="67">
        <v>483.1</v>
      </c>
      <c r="D39" s="62"/>
      <c r="E39" s="62">
        <v>91</v>
      </c>
      <c r="F39" s="62"/>
      <c r="G39" s="19"/>
      <c r="H39" s="19"/>
      <c r="I39" s="19"/>
      <c r="J39" s="19"/>
      <c r="K39" s="19"/>
      <c r="L39" s="19"/>
      <c r="M39" s="19"/>
      <c r="N39" s="19"/>
      <c r="O39" s="19"/>
      <c r="P39" s="14"/>
      <c r="Q39" s="19"/>
      <c r="R39" s="30"/>
    </row>
    <row r="40" spans="1:18" s="15" customFormat="1" ht="27.6" x14ac:dyDescent="0.25">
      <c r="A40" s="21">
        <v>4</v>
      </c>
      <c r="B40" s="28" t="s">
        <v>35</v>
      </c>
      <c r="C40" s="67">
        <v>0</v>
      </c>
      <c r="D40" s="67">
        <v>0</v>
      </c>
      <c r="E40" s="67">
        <v>0</v>
      </c>
      <c r="F40" s="67">
        <v>0</v>
      </c>
      <c r="G40" s="29">
        <v>0</v>
      </c>
      <c r="H40" s="29">
        <v>0</v>
      </c>
      <c r="I40" s="29">
        <v>0</v>
      </c>
      <c r="J40" s="29">
        <v>0</v>
      </c>
      <c r="K40" s="19"/>
      <c r="L40" s="19"/>
      <c r="M40" s="19"/>
      <c r="N40" s="19"/>
      <c r="O40" s="19"/>
      <c r="P40" s="14"/>
      <c r="Q40" s="19"/>
      <c r="R40" s="30"/>
    </row>
    <row r="41" spans="1:18" s="15" customFormat="1" x14ac:dyDescent="0.25">
      <c r="A41" s="21">
        <v>5</v>
      </c>
      <c r="B41" s="28" t="s">
        <v>36</v>
      </c>
      <c r="C41" s="67">
        <v>0</v>
      </c>
      <c r="D41" s="67">
        <v>0</v>
      </c>
      <c r="E41" s="67">
        <v>0</v>
      </c>
      <c r="F41" s="67">
        <v>0</v>
      </c>
      <c r="G41" s="29">
        <v>0</v>
      </c>
      <c r="H41" s="29">
        <v>0</v>
      </c>
      <c r="I41" s="29">
        <v>0</v>
      </c>
      <c r="J41" s="29">
        <v>0</v>
      </c>
      <c r="K41" s="19"/>
      <c r="L41" s="19"/>
      <c r="M41" s="19"/>
      <c r="N41" s="19"/>
      <c r="O41" s="19"/>
      <c r="P41" s="14"/>
      <c r="Q41" s="19"/>
      <c r="R41" s="30"/>
    </row>
    <row r="42" spans="1:18" s="15" customFormat="1" ht="27.6" x14ac:dyDescent="0.25">
      <c r="A42" s="21">
        <v>6</v>
      </c>
      <c r="B42" s="28" t="s">
        <v>37</v>
      </c>
      <c r="C42" s="67">
        <v>0</v>
      </c>
      <c r="D42" s="67">
        <v>0</v>
      </c>
      <c r="E42" s="67">
        <v>0</v>
      </c>
      <c r="F42" s="67">
        <v>0</v>
      </c>
      <c r="G42" s="29">
        <v>0</v>
      </c>
      <c r="H42" s="29">
        <v>0</v>
      </c>
      <c r="I42" s="29">
        <v>0</v>
      </c>
      <c r="J42" s="29">
        <v>0</v>
      </c>
      <c r="K42" s="19"/>
      <c r="L42" s="19"/>
      <c r="M42" s="19"/>
      <c r="N42" s="19"/>
      <c r="O42" s="19"/>
      <c r="P42" s="14"/>
      <c r="Q42" s="19"/>
      <c r="R42" s="30"/>
    </row>
    <row r="43" spans="1:18" s="15" customFormat="1" x14ac:dyDescent="0.25">
      <c r="A43" s="21">
        <v>7</v>
      </c>
      <c r="B43" s="28" t="s">
        <v>38</v>
      </c>
      <c r="C43" s="67">
        <v>0</v>
      </c>
      <c r="D43" s="67">
        <v>0</v>
      </c>
      <c r="E43" s="67">
        <v>0</v>
      </c>
      <c r="F43" s="67">
        <v>0</v>
      </c>
      <c r="G43" s="29">
        <v>0</v>
      </c>
      <c r="H43" s="29">
        <v>0</v>
      </c>
      <c r="I43" s="29">
        <v>0</v>
      </c>
      <c r="J43" s="29">
        <v>0</v>
      </c>
      <c r="K43" s="19"/>
      <c r="L43" s="19"/>
      <c r="M43" s="19"/>
      <c r="N43" s="19"/>
      <c r="O43" s="19"/>
      <c r="P43" s="14"/>
      <c r="Q43" s="19"/>
      <c r="R43" s="30"/>
    </row>
    <row r="44" spans="1:18" s="15" customFormat="1" ht="55.2" x14ac:dyDescent="0.25">
      <c r="A44" s="21" t="s">
        <v>39</v>
      </c>
      <c r="B44" s="28" t="s">
        <v>40</v>
      </c>
      <c r="C44" s="67">
        <v>0</v>
      </c>
      <c r="D44" s="67">
        <v>0</v>
      </c>
      <c r="E44" s="67">
        <v>0</v>
      </c>
      <c r="F44" s="67">
        <v>0</v>
      </c>
      <c r="G44" s="29">
        <v>0</v>
      </c>
      <c r="H44" s="29">
        <v>0</v>
      </c>
      <c r="I44" s="29">
        <v>0</v>
      </c>
      <c r="J44" s="29">
        <v>0</v>
      </c>
      <c r="K44" s="19"/>
      <c r="L44" s="19"/>
      <c r="M44" s="19"/>
      <c r="N44" s="19"/>
      <c r="O44" s="19"/>
      <c r="P44" s="14"/>
      <c r="Q44" s="19"/>
      <c r="R44" s="30"/>
    </row>
    <row r="45" spans="1:18" s="15" customFormat="1" x14ac:dyDescent="0.25">
      <c r="A45" s="21" t="s">
        <v>4</v>
      </c>
      <c r="B45" s="22" t="s">
        <v>41</v>
      </c>
      <c r="C45" s="72">
        <f>C47+C92+C111+C132+C146</f>
        <v>8132.0999999999995</v>
      </c>
      <c r="D45" s="72">
        <f>D47+D92+D111+D132+D146</f>
        <v>5692.7999999999993</v>
      </c>
      <c r="E45" s="72">
        <f>E47+E92+E111+E132+E146</f>
        <v>3532.7</v>
      </c>
      <c r="F45" s="72">
        <f>F47+F92+F111+F132+F146</f>
        <v>5692.7999999999993</v>
      </c>
      <c r="G45" s="23">
        <f t="shared" ref="G45" si="13">G47+G92+G111+G132+G146</f>
        <v>4441.7</v>
      </c>
      <c r="H45" s="23"/>
      <c r="I45" s="23"/>
      <c r="J45" s="23"/>
      <c r="K45" s="23"/>
      <c r="L45" s="23">
        <f t="shared" ref="L45" si="14">L47+L92+L111+L132+L146</f>
        <v>4259.7</v>
      </c>
      <c r="M45" s="23"/>
      <c r="N45" s="23"/>
      <c r="O45" s="23">
        <f t="shared" ref="O45" si="15">O47+O92+O111+O132+O146</f>
        <v>4394.5</v>
      </c>
      <c r="P45" s="14"/>
      <c r="Q45" s="23"/>
      <c r="R45" s="30"/>
    </row>
    <row r="46" spans="1:18" s="15" customFormat="1" x14ac:dyDescent="0.25">
      <c r="A46" s="21" t="s">
        <v>4</v>
      </c>
      <c r="B46" s="25" t="s">
        <v>42</v>
      </c>
      <c r="C46" s="73"/>
      <c r="D46" s="62"/>
      <c r="E46" s="62"/>
      <c r="F46" s="62"/>
      <c r="G46" s="19"/>
      <c r="H46" s="19"/>
      <c r="I46" s="19"/>
      <c r="J46" s="19"/>
      <c r="K46" s="19"/>
      <c r="L46" s="19"/>
      <c r="M46" s="19"/>
      <c r="N46" s="19"/>
      <c r="O46" s="19"/>
      <c r="P46" s="16"/>
      <c r="Q46" s="19"/>
      <c r="R46" s="30"/>
    </row>
    <row r="47" spans="1:18" s="15" customFormat="1" ht="27.6" x14ac:dyDescent="0.25">
      <c r="A47" s="31">
        <v>1</v>
      </c>
      <c r="B47" s="32" t="s">
        <v>291</v>
      </c>
      <c r="C47" s="72">
        <f>C49+C65+C71+C74+C77+C80+C83+C86+C91</f>
        <v>5021.2</v>
      </c>
      <c r="D47" s="72">
        <f>D49+D65+D71+D74+D77+D80+D83+D86+D91</f>
        <v>4449.7999999999993</v>
      </c>
      <c r="E47" s="72">
        <f>E49+E65+E71+E74+E77+E80+E83+E86+E91</f>
        <v>2788.5</v>
      </c>
      <c r="F47" s="72">
        <f>F49+F65+F71+F74+F77+F80+F83+F86+F91</f>
        <v>4449.7999999999993</v>
      </c>
      <c r="G47" s="23">
        <f t="shared" ref="G47" si="16">G49+G65+G71+G74+G77+G80+G83+G86+G91</f>
        <v>3921.0999999999995</v>
      </c>
      <c r="H47" s="23"/>
      <c r="I47" s="23"/>
      <c r="J47" s="23"/>
      <c r="K47" s="23"/>
      <c r="L47" s="23">
        <f t="shared" ref="L47" si="17">L49+L65+L71+L74+L77+L80+L83+L86+L91</f>
        <v>3737.1</v>
      </c>
      <c r="M47" s="23"/>
      <c r="N47" s="23"/>
      <c r="O47" s="23">
        <f t="shared" ref="O47" si="18">O49+O65+O71+O74+O77+O80+O83+O86+O91</f>
        <v>3888.4</v>
      </c>
      <c r="P47" s="14"/>
      <c r="Q47" s="23"/>
      <c r="R47" s="30"/>
    </row>
    <row r="48" spans="1:18" x14ac:dyDescent="0.25">
      <c r="A48" s="21" t="s">
        <v>4</v>
      </c>
      <c r="B48" s="25" t="s">
        <v>15</v>
      </c>
      <c r="C48" s="73"/>
      <c r="D48" s="62"/>
      <c r="E48" s="62"/>
      <c r="F48" s="62"/>
      <c r="G48" s="19"/>
      <c r="H48" s="19"/>
      <c r="I48" s="19"/>
      <c r="J48" s="19"/>
      <c r="K48" s="19"/>
      <c r="L48" s="19"/>
      <c r="M48" s="19"/>
      <c r="N48" s="19"/>
      <c r="O48" s="19"/>
      <c r="P48" s="9"/>
      <c r="Q48" s="19"/>
      <c r="R48" s="27"/>
    </row>
    <row r="49" spans="1:18" ht="27.6" x14ac:dyDescent="0.25">
      <c r="A49" s="21" t="s">
        <v>43</v>
      </c>
      <c r="B49" s="28" t="s">
        <v>44</v>
      </c>
      <c r="C49" s="73">
        <f>C51+C52+C55</f>
        <v>4303.1000000000004</v>
      </c>
      <c r="D49" s="73">
        <f t="shared" ref="D49:E49" si="19">D51+D52+D55</f>
        <v>3689.8</v>
      </c>
      <c r="E49" s="73">
        <f t="shared" si="19"/>
        <v>2359.7000000000003</v>
      </c>
      <c r="F49" s="73">
        <f t="shared" ref="F49" si="20">F51+F52+F55</f>
        <v>3689.8</v>
      </c>
      <c r="G49" s="26">
        <f t="shared" ref="G49" si="21">G51+G52+G55</f>
        <v>3438.8999999999996</v>
      </c>
      <c r="H49" s="26"/>
      <c r="I49" s="26"/>
      <c r="J49" s="26"/>
      <c r="K49" s="26"/>
      <c r="L49" s="26">
        <f t="shared" ref="L49" si="22">L51+L52+L55</f>
        <v>3238.4</v>
      </c>
      <c r="M49" s="26"/>
      <c r="N49" s="26"/>
      <c r="O49" s="26">
        <f t="shared" ref="O49" si="23">O51+O52+O55</f>
        <v>3372.7000000000003</v>
      </c>
      <c r="P49" s="10"/>
      <c r="Q49" s="26"/>
      <c r="R49" s="27"/>
    </row>
    <row r="50" spans="1:18" x14ac:dyDescent="0.25">
      <c r="A50" s="21" t="s">
        <v>4</v>
      </c>
      <c r="B50" s="25" t="s">
        <v>45</v>
      </c>
      <c r="C50" s="73"/>
      <c r="D50" s="62"/>
      <c r="E50" s="62"/>
      <c r="F50" s="62"/>
      <c r="G50" s="19"/>
      <c r="H50" s="19"/>
      <c r="I50" s="19"/>
      <c r="J50" s="19"/>
      <c r="K50" s="19"/>
      <c r="L50" s="19"/>
      <c r="M50" s="19"/>
      <c r="N50" s="19"/>
      <c r="O50" s="19"/>
      <c r="P50" s="10"/>
      <c r="Q50" s="19"/>
      <c r="R50" s="27"/>
    </row>
    <row r="51" spans="1:18" x14ac:dyDescent="0.25">
      <c r="A51" s="21" t="s">
        <v>46</v>
      </c>
      <c r="B51" s="28" t="s">
        <v>47</v>
      </c>
      <c r="C51" s="67">
        <v>3013.1</v>
      </c>
      <c r="D51" s="62">
        <v>3041.6</v>
      </c>
      <c r="E51" s="62">
        <v>1945.4</v>
      </c>
      <c r="F51" s="62">
        <v>3041.6</v>
      </c>
      <c r="G51" s="19">
        <v>3121.2</v>
      </c>
      <c r="H51" s="19"/>
      <c r="I51" s="19"/>
      <c r="J51" s="19"/>
      <c r="K51" s="19"/>
      <c r="L51" s="19">
        <v>3123.9</v>
      </c>
      <c r="M51" s="19"/>
      <c r="N51" s="19"/>
      <c r="O51" s="19">
        <v>3123.9</v>
      </c>
      <c r="P51" s="10"/>
      <c r="Q51" s="19"/>
      <c r="R51" s="27"/>
    </row>
    <row r="52" spans="1:18" ht="27.6" x14ac:dyDescent="0.25">
      <c r="A52" s="21" t="s">
        <v>48</v>
      </c>
      <c r="B52" s="28" t="s">
        <v>49</v>
      </c>
      <c r="C52" s="67">
        <v>1290</v>
      </c>
      <c r="D52" s="62">
        <v>648.20000000000005</v>
      </c>
      <c r="E52" s="62">
        <v>414.3</v>
      </c>
      <c r="F52" s="62">
        <v>648.20000000000005</v>
      </c>
      <c r="G52" s="19">
        <v>317.7</v>
      </c>
      <c r="H52" s="19"/>
      <c r="I52" s="19"/>
      <c r="J52" s="19"/>
      <c r="K52" s="19"/>
      <c r="L52" s="19">
        <v>114.5</v>
      </c>
      <c r="M52" s="19"/>
      <c r="N52" s="19"/>
      <c r="O52" s="19">
        <v>248.8</v>
      </c>
      <c r="P52" s="10"/>
      <c r="Q52" s="19"/>
      <c r="R52" s="27"/>
    </row>
    <row r="53" spans="1:18" x14ac:dyDescent="0.25">
      <c r="A53" s="81" t="s">
        <v>50</v>
      </c>
      <c r="B53" s="28" t="s">
        <v>5</v>
      </c>
      <c r="C53" s="67"/>
      <c r="D53" s="62"/>
      <c r="E53" s="62"/>
      <c r="F53" s="62"/>
      <c r="G53" s="19"/>
      <c r="H53" s="19"/>
      <c r="I53" s="19"/>
      <c r="J53" s="19"/>
      <c r="K53" s="19"/>
      <c r="L53" s="19"/>
      <c r="M53" s="19"/>
      <c r="N53" s="19"/>
      <c r="O53" s="19"/>
      <c r="P53" s="10"/>
      <c r="Q53" s="19"/>
      <c r="R53" s="27"/>
    </row>
    <row r="54" spans="1:18" ht="96.6" x14ac:dyDescent="0.25">
      <c r="A54" s="82"/>
      <c r="B54" s="28" t="s">
        <v>51</v>
      </c>
      <c r="C54" s="67"/>
      <c r="D54" s="62"/>
      <c r="E54" s="62"/>
      <c r="F54" s="62"/>
      <c r="G54" s="19"/>
      <c r="H54" s="19"/>
      <c r="I54" s="19"/>
      <c r="J54" s="19"/>
      <c r="K54" s="19"/>
      <c r="L54" s="19"/>
      <c r="M54" s="19"/>
      <c r="N54" s="19"/>
      <c r="O54" s="19"/>
      <c r="P54" s="10"/>
      <c r="Q54" s="19"/>
      <c r="R54" s="27"/>
    </row>
    <row r="55" spans="1:18" x14ac:dyDescent="0.25">
      <c r="A55" s="21" t="s">
        <v>52</v>
      </c>
      <c r="B55" s="28" t="s">
        <v>53</v>
      </c>
      <c r="C55" s="67"/>
      <c r="D55" s="62"/>
      <c r="E55" s="62"/>
      <c r="F55" s="62"/>
      <c r="G55" s="19"/>
      <c r="H55" s="19"/>
      <c r="I55" s="19"/>
      <c r="J55" s="19"/>
      <c r="K55" s="19"/>
      <c r="L55" s="19"/>
      <c r="M55" s="19"/>
      <c r="N55" s="19"/>
      <c r="O55" s="19"/>
      <c r="P55" s="10"/>
      <c r="Q55" s="19"/>
      <c r="R55" s="27"/>
    </row>
    <row r="56" spans="1:18" x14ac:dyDescent="0.25">
      <c r="A56" s="81" t="s">
        <v>54</v>
      </c>
      <c r="B56" s="28" t="s">
        <v>5</v>
      </c>
      <c r="C56" s="67"/>
      <c r="D56" s="62"/>
      <c r="E56" s="62"/>
      <c r="F56" s="62"/>
      <c r="G56" s="19"/>
      <c r="H56" s="19"/>
      <c r="I56" s="19"/>
      <c r="J56" s="19"/>
      <c r="K56" s="19"/>
      <c r="L56" s="19"/>
      <c r="M56" s="19"/>
      <c r="N56" s="19"/>
      <c r="O56" s="19"/>
      <c r="P56" s="10"/>
      <c r="Q56" s="19"/>
      <c r="R56" s="27"/>
    </row>
    <row r="57" spans="1:18" ht="96.6" x14ac:dyDescent="0.25">
      <c r="A57" s="82"/>
      <c r="B57" s="28" t="s">
        <v>51</v>
      </c>
      <c r="C57" s="67"/>
      <c r="D57" s="62"/>
      <c r="E57" s="62"/>
      <c r="F57" s="62"/>
      <c r="G57" s="19"/>
      <c r="H57" s="19"/>
      <c r="I57" s="19"/>
      <c r="J57" s="19"/>
      <c r="K57" s="19"/>
      <c r="L57" s="19"/>
      <c r="M57" s="19"/>
      <c r="N57" s="19"/>
      <c r="O57" s="19"/>
      <c r="P57" s="10"/>
      <c r="Q57" s="19"/>
      <c r="R57" s="27"/>
    </row>
    <row r="58" spans="1:18" ht="69" x14ac:dyDescent="0.25">
      <c r="A58" s="21" t="s">
        <v>55</v>
      </c>
      <c r="B58" s="32" t="s">
        <v>56</v>
      </c>
      <c r="C58" s="73">
        <f>C60+C61+C62</f>
        <v>0</v>
      </c>
      <c r="D58" s="73">
        <f t="shared" ref="D58:E58" si="24">D60+D61+D62</f>
        <v>0</v>
      </c>
      <c r="E58" s="73">
        <f t="shared" si="24"/>
        <v>0</v>
      </c>
      <c r="F58" s="73">
        <f t="shared" ref="F58" si="25">F60+F61+F62</f>
        <v>0</v>
      </c>
      <c r="G58" s="26">
        <f t="shared" ref="G58" si="26">G60+G61+G62</f>
        <v>0</v>
      </c>
      <c r="H58" s="26"/>
      <c r="I58" s="26"/>
      <c r="J58" s="26"/>
      <c r="K58" s="26"/>
      <c r="L58" s="26">
        <f t="shared" ref="L58" si="27">L60+L61+L62</f>
        <v>0</v>
      </c>
      <c r="M58" s="26"/>
      <c r="N58" s="26"/>
      <c r="O58" s="26">
        <f t="shared" ref="O58" si="28">O60+O61+O62</f>
        <v>0</v>
      </c>
      <c r="P58" s="10"/>
      <c r="Q58" s="26"/>
      <c r="R58" s="27"/>
    </row>
    <row r="59" spans="1:18" x14ac:dyDescent="0.25">
      <c r="A59" s="21" t="s">
        <v>4</v>
      </c>
      <c r="B59" s="25" t="s">
        <v>15</v>
      </c>
      <c r="C59" s="73"/>
      <c r="D59" s="62"/>
      <c r="E59" s="62"/>
      <c r="F59" s="62"/>
      <c r="G59" s="19"/>
      <c r="H59" s="19"/>
      <c r="I59" s="19"/>
      <c r="J59" s="19"/>
      <c r="K59" s="19"/>
      <c r="L59" s="19"/>
      <c r="M59" s="19"/>
      <c r="N59" s="19"/>
      <c r="O59" s="19"/>
      <c r="P59" s="9"/>
      <c r="Q59" s="19"/>
      <c r="R59" s="24"/>
    </row>
    <row r="60" spans="1:18" ht="55.2" x14ac:dyDescent="0.25">
      <c r="A60" s="21" t="s">
        <v>57</v>
      </c>
      <c r="B60" s="28" t="s">
        <v>58</v>
      </c>
      <c r="C60" s="67"/>
      <c r="D60" s="62"/>
      <c r="E60" s="62"/>
      <c r="F60" s="62"/>
      <c r="G60" s="19"/>
      <c r="H60" s="19"/>
      <c r="I60" s="19"/>
      <c r="J60" s="19"/>
      <c r="K60" s="19"/>
      <c r="L60" s="19"/>
      <c r="M60" s="19"/>
      <c r="N60" s="19"/>
      <c r="O60" s="19"/>
      <c r="P60" s="10"/>
      <c r="Q60" s="19"/>
      <c r="R60" s="27"/>
    </row>
    <row r="61" spans="1:18" ht="24.6" customHeight="1" x14ac:dyDescent="0.25">
      <c r="A61" s="21" t="s">
        <v>59</v>
      </c>
      <c r="B61" s="28" t="s">
        <v>60</v>
      </c>
      <c r="C61" s="67"/>
      <c r="D61" s="62"/>
      <c r="E61" s="62"/>
      <c r="F61" s="62"/>
      <c r="G61" s="19"/>
      <c r="H61" s="19"/>
      <c r="I61" s="19"/>
      <c r="J61" s="19"/>
      <c r="K61" s="19"/>
      <c r="L61" s="19"/>
      <c r="M61" s="19"/>
      <c r="N61" s="19"/>
      <c r="O61" s="19"/>
      <c r="P61" s="9"/>
      <c r="Q61" s="19"/>
      <c r="R61" s="27"/>
    </row>
    <row r="62" spans="1:18" ht="27.6" x14ac:dyDescent="0.25">
      <c r="A62" s="21" t="s">
        <v>61</v>
      </c>
      <c r="B62" s="28" t="s">
        <v>62</v>
      </c>
      <c r="C62" s="67"/>
      <c r="D62" s="62"/>
      <c r="E62" s="62"/>
      <c r="F62" s="62"/>
      <c r="G62" s="19"/>
      <c r="H62" s="19"/>
      <c r="I62" s="19"/>
      <c r="J62" s="19"/>
      <c r="K62" s="19"/>
      <c r="L62" s="19"/>
      <c r="M62" s="19"/>
      <c r="N62" s="19"/>
      <c r="O62" s="19"/>
      <c r="P62" s="10"/>
      <c r="Q62" s="19"/>
      <c r="R62" s="27"/>
    </row>
    <row r="63" spans="1:18" x14ac:dyDescent="0.25">
      <c r="A63" s="81" t="s">
        <v>63</v>
      </c>
      <c r="B63" s="28"/>
      <c r="C63" s="67"/>
      <c r="D63" s="62"/>
      <c r="E63" s="62"/>
      <c r="F63" s="62"/>
      <c r="G63" s="19"/>
      <c r="H63" s="19"/>
      <c r="I63" s="19"/>
      <c r="J63" s="19"/>
      <c r="K63" s="19"/>
      <c r="L63" s="19"/>
      <c r="M63" s="19"/>
      <c r="N63" s="19"/>
      <c r="O63" s="19"/>
      <c r="P63" s="10"/>
      <c r="Q63" s="19"/>
      <c r="R63" s="27"/>
    </row>
    <row r="64" spans="1:18" ht="110.4" x14ac:dyDescent="0.25">
      <c r="A64" s="82"/>
      <c r="B64" s="28" t="s">
        <v>64</v>
      </c>
      <c r="C64" s="67"/>
      <c r="D64" s="62"/>
      <c r="E64" s="62"/>
      <c r="F64" s="62"/>
      <c r="G64" s="19"/>
      <c r="H64" s="19"/>
      <c r="I64" s="19"/>
      <c r="J64" s="19"/>
      <c r="K64" s="19"/>
      <c r="L64" s="19"/>
      <c r="M64" s="19"/>
      <c r="N64" s="19"/>
      <c r="O64" s="19"/>
      <c r="P64" s="10"/>
      <c r="Q64" s="19"/>
      <c r="R64" s="27"/>
    </row>
    <row r="65" spans="1:18" x14ac:dyDescent="0.25">
      <c r="A65" s="21" t="s">
        <v>65</v>
      </c>
      <c r="B65" s="28" t="s">
        <v>66</v>
      </c>
      <c r="C65" s="73">
        <f>C66+C68</f>
        <v>357.7</v>
      </c>
      <c r="D65" s="73">
        <f t="shared" ref="D65:E65" si="29">D66+D68</f>
        <v>367.2</v>
      </c>
      <c r="E65" s="73">
        <f t="shared" si="29"/>
        <v>208.1</v>
      </c>
      <c r="F65" s="73">
        <f t="shared" ref="F65" si="30">F66+F68</f>
        <v>367.2</v>
      </c>
      <c r="G65" s="90">
        <f t="shared" ref="G65" si="31">G66+G68</f>
        <v>342.2</v>
      </c>
      <c r="H65" s="26"/>
      <c r="I65" s="26"/>
      <c r="J65" s="26"/>
      <c r="K65" s="26"/>
      <c r="L65" s="26">
        <f t="shared" ref="L65" si="32">L66+L68</f>
        <v>358.7</v>
      </c>
      <c r="M65" s="26"/>
      <c r="N65" s="26"/>
      <c r="O65" s="26">
        <f t="shared" ref="O65" si="33">O66+O68</f>
        <v>375.7</v>
      </c>
      <c r="P65" s="10"/>
      <c r="Q65" s="26"/>
      <c r="R65" s="27"/>
    </row>
    <row r="66" spans="1:18" ht="27.6" x14ac:dyDescent="0.25">
      <c r="A66" s="33" t="s">
        <v>67</v>
      </c>
      <c r="B66" s="34" t="s">
        <v>68</v>
      </c>
      <c r="C66" s="74">
        <v>328</v>
      </c>
      <c r="D66" s="75">
        <v>363</v>
      </c>
      <c r="E66" s="75">
        <v>204</v>
      </c>
      <c r="F66" s="75">
        <v>363</v>
      </c>
      <c r="G66" s="91">
        <v>342.2</v>
      </c>
      <c r="H66" s="35"/>
      <c r="I66" s="35"/>
      <c r="J66" s="35"/>
      <c r="K66" s="35"/>
      <c r="L66" s="35">
        <v>358.7</v>
      </c>
      <c r="M66" s="35"/>
      <c r="N66" s="35"/>
      <c r="O66" s="35">
        <v>375.7</v>
      </c>
      <c r="P66" s="10"/>
      <c r="Q66" s="35"/>
      <c r="R66" s="27"/>
    </row>
    <row r="67" spans="1:18" x14ac:dyDescent="0.25">
      <c r="A67" s="21" t="s">
        <v>69</v>
      </c>
      <c r="B67" s="28" t="s">
        <v>70</v>
      </c>
      <c r="C67" s="67">
        <v>236.4</v>
      </c>
      <c r="D67" s="62">
        <v>268.89999999999998</v>
      </c>
      <c r="E67" s="62">
        <v>133.9</v>
      </c>
      <c r="F67" s="62">
        <v>268.89999999999998</v>
      </c>
      <c r="G67" s="92">
        <v>244.1</v>
      </c>
      <c r="H67" s="19"/>
      <c r="I67" s="19"/>
      <c r="J67" s="19"/>
      <c r="K67" s="19"/>
      <c r="L67" s="19">
        <v>254.6</v>
      </c>
      <c r="M67" s="19"/>
      <c r="N67" s="19"/>
      <c r="O67" s="19">
        <v>265.5</v>
      </c>
      <c r="P67" s="10"/>
      <c r="Q67" s="19"/>
      <c r="R67" s="27"/>
    </row>
    <row r="68" spans="1:18" ht="27.6" x14ac:dyDescent="0.25">
      <c r="A68" s="21" t="s">
        <v>71</v>
      </c>
      <c r="B68" s="28" t="s">
        <v>72</v>
      </c>
      <c r="C68" s="67">
        <v>29.7</v>
      </c>
      <c r="D68" s="62">
        <v>4.2</v>
      </c>
      <c r="E68" s="62">
        <v>4.0999999999999996</v>
      </c>
      <c r="F68" s="62">
        <v>4.2</v>
      </c>
      <c r="G68" s="19"/>
      <c r="H68" s="19"/>
      <c r="I68" s="19"/>
      <c r="J68" s="19"/>
      <c r="K68" s="19"/>
      <c r="L68" s="19"/>
      <c r="M68" s="19"/>
      <c r="N68" s="19"/>
      <c r="O68" s="19"/>
      <c r="P68" s="10"/>
      <c r="Q68" s="19"/>
      <c r="R68" s="27"/>
    </row>
    <row r="69" spans="1:18" x14ac:dyDescent="0.25">
      <c r="A69" s="81" t="s">
        <v>73</v>
      </c>
      <c r="B69" s="28" t="s">
        <v>5</v>
      </c>
      <c r="C69" s="67"/>
      <c r="D69" s="62"/>
      <c r="E69" s="62"/>
      <c r="F69" s="62"/>
      <c r="G69" s="19"/>
      <c r="H69" s="19"/>
      <c r="I69" s="19"/>
      <c r="J69" s="19"/>
      <c r="K69" s="19"/>
      <c r="L69" s="19"/>
      <c r="M69" s="19"/>
      <c r="N69" s="19"/>
      <c r="O69" s="19"/>
      <c r="P69" s="10"/>
      <c r="Q69" s="19"/>
      <c r="R69" s="27"/>
    </row>
    <row r="70" spans="1:18" ht="96.6" x14ac:dyDescent="0.25">
      <c r="A70" s="82"/>
      <c r="B70" s="28" t="s">
        <v>51</v>
      </c>
      <c r="C70" s="67"/>
      <c r="D70" s="62"/>
      <c r="E70" s="62"/>
      <c r="F70" s="62"/>
      <c r="G70" s="19"/>
      <c r="H70" s="19"/>
      <c r="I70" s="19"/>
      <c r="J70" s="19"/>
      <c r="K70" s="19"/>
      <c r="L70" s="19"/>
      <c r="M70" s="19"/>
      <c r="N70" s="19"/>
      <c r="O70" s="19"/>
      <c r="P70" s="10"/>
      <c r="Q70" s="19"/>
      <c r="R70" s="27"/>
    </row>
    <row r="71" spans="1:18" x14ac:dyDescent="0.25">
      <c r="A71" s="21" t="s">
        <v>74</v>
      </c>
      <c r="B71" s="28" t="s">
        <v>75</v>
      </c>
      <c r="C71" s="73">
        <f>C72+C73</f>
        <v>156.69999999999999</v>
      </c>
      <c r="D71" s="73">
        <f t="shared" ref="D71:E71" si="34">D72+D73</f>
        <v>95</v>
      </c>
      <c r="E71" s="73">
        <f t="shared" si="34"/>
        <v>60.7</v>
      </c>
      <c r="F71" s="73">
        <f t="shared" ref="F71" si="35">F72+F73</f>
        <v>95</v>
      </c>
      <c r="G71" s="26">
        <f t="shared" ref="G71" si="36">G72+G73</f>
        <v>30</v>
      </c>
      <c r="H71" s="26"/>
      <c r="I71" s="26"/>
      <c r="J71" s="26"/>
      <c r="K71" s="26"/>
      <c r="L71" s="26">
        <f t="shared" ref="L71" si="37">L72+L73</f>
        <v>30</v>
      </c>
      <c r="M71" s="26"/>
      <c r="N71" s="26"/>
      <c r="O71" s="26">
        <f t="shared" ref="O71" si="38">O72+O73</f>
        <v>30</v>
      </c>
      <c r="P71" s="10"/>
      <c r="Q71" s="26"/>
      <c r="R71" s="27"/>
    </row>
    <row r="72" spans="1:18" x14ac:dyDescent="0.25">
      <c r="A72" s="21" t="s">
        <v>76</v>
      </c>
      <c r="B72" s="28" t="s">
        <v>77</v>
      </c>
      <c r="C72" s="67">
        <v>49</v>
      </c>
      <c r="D72" s="62">
        <v>45</v>
      </c>
      <c r="E72" s="62">
        <v>22.2</v>
      </c>
      <c r="F72" s="62">
        <v>45</v>
      </c>
      <c r="G72" s="19">
        <v>30</v>
      </c>
      <c r="H72" s="19"/>
      <c r="I72" s="19"/>
      <c r="J72" s="19"/>
      <c r="K72" s="19"/>
      <c r="L72" s="19">
        <v>30</v>
      </c>
      <c r="M72" s="19"/>
      <c r="N72" s="19"/>
      <c r="O72" s="19">
        <v>30</v>
      </c>
      <c r="P72" s="10"/>
      <c r="Q72" s="19"/>
      <c r="R72" s="27"/>
    </row>
    <row r="73" spans="1:18" ht="27.6" x14ac:dyDescent="0.25">
      <c r="A73" s="21" t="s">
        <v>78</v>
      </c>
      <c r="B73" s="28" t="s">
        <v>72</v>
      </c>
      <c r="C73" s="67">
        <v>107.7</v>
      </c>
      <c r="D73" s="62">
        <v>50</v>
      </c>
      <c r="E73" s="62">
        <v>38.5</v>
      </c>
      <c r="F73" s="62">
        <v>50</v>
      </c>
      <c r="G73" s="19"/>
      <c r="H73" s="19"/>
      <c r="I73" s="19"/>
      <c r="J73" s="19"/>
      <c r="K73" s="19"/>
      <c r="L73" s="19"/>
      <c r="M73" s="19"/>
      <c r="N73" s="19"/>
      <c r="O73" s="19"/>
      <c r="P73" s="9"/>
      <c r="Q73" s="19"/>
      <c r="R73" s="27"/>
    </row>
    <row r="74" spans="1:18" x14ac:dyDescent="0.25">
      <c r="A74" s="21" t="s">
        <v>79</v>
      </c>
      <c r="B74" s="28" t="s">
        <v>80</v>
      </c>
      <c r="C74" s="73">
        <f>C75+C76</f>
        <v>0</v>
      </c>
      <c r="D74" s="73">
        <f t="shared" ref="D74:E74" si="39">D75+D76</f>
        <v>0</v>
      </c>
      <c r="E74" s="73">
        <f t="shared" si="39"/>
        <v>0</v>
      </c>
      <c r="F74" s="73">
        <f t="shared" ref="F74" si="40">F75+F76</f>
        <v>0</v>
      </c>
      <c r="G74" s="26">
        <f t="shared" ref="G74" si="41">G75+G76</f>
        <v>0</v>
      </c>
      <c r="H74" s="26"/>
      <c r="I74" s="26"/>
      <c r="J74" s="26"/>
      <c r="K74" s="26"/>
      <c r="L74" s="26">
        <f t="shared" ref="L74" si="42">L75+L76</f>
        <v>0</v>
      </c>
      <c r="M74" s="26"/>
      <c r="N74" s="26"/>
      <c r="O74" s="26">
        <f t="shared" ref="O74" si="43">O75+O76</f>
        <v>0</v>
      </c>
      <c r="P74" s="10"/>
      <c r="Q74" s="26"/>
      <c r="R74" s="27"/>
    </row>
    <row r="75" spans="1:18" x14ac:dyDescent="0.25">
      <c r="A75" s="21" t="s">
        <v>81</v>
      </c>
      <c r="B75" s="28" t="s">
        <v>82</v>
      </c>
      <c r="C75" s="67"/>
      <c r="D75" s="62"/>
      <c r="E75" s="62"/>
      <c r="F75" s="62"/>
      <c r="G75" s="36"/>
      <c r="H75" s="36"/>
      <c r="I75" s="36"/>
      <c r="J75" s="36"/>
      <c r="K75" s="36"/>
      <c r="L75" s="36"/>
      <c r="M75" s="36"/>
      <c r="N75" s="36"/>
      <c r="O75" s="36"/>
      <c r="P75" s="10"/>
      <c r="Q75" s="36"/>
      <c r="R75" s="27"/>
    </row>
    <row r="76" spans="1:18" ht="27.6" x14ac:dyDescent="0.25">
      <c r="A76" s="21" t="s">
        <v>83</v>
      </c>
      <c r="B76" s="28" t="s">
        <v>72</v>
      </c>
      <c r="C76" s="67"/>
      <c r="D76" s="62"/>
      <c r="E76" s="62"/>
      <c r="F76" s="62"/>
      <c r="G76" s="19"/>
      <c r="H76" s="19"/>
      <c r="I76" s="19"/>
      <c r="J76" s="19"/>
      <c r="K76" s="19"/>
      <c r="L76" s="19"/>
      <c r="M76" s="19"/>
      <c r="N76" s="19"/>
      <c r="O76" s="19"/>
      <c r="P76" s="9"/>
      <c r="Q76" s="19"/>
      <c r="R76" s="27"/>
    </row>
    <row r="77" spans="1:18" x14ac:dyDescent="0.25">
      <c r="A77" s="21" t="s">
        <v>84</v>
      </c>
      <c r="B77" s="28" t="s">
        <v>85</v>
      </c>
      <c r="C77" s="73">
        <f>C78+C79</f>
        <v>0</v>
      </c>
      <c r="D77" s="73">
        <f t="shared" ref="D77:E77" si="44">D78+D79</f>
        <v>0</v>
      </c>
      <c r="E77" s="73">
        <f t="shared" si="44"/>
        <v>0</v>
      </c>
      <c r="F77" s="73">
        <f t="shared" ref="F77" si="45">F78+F79</f>
        <v>0</v>
      </c>
      <c r="G77" s="26">
        <f t="shared" ref="G77" si="46">G78+G79</f>
        <v>0</v>
      </c>
      <c r="H77" s="26"/>
      <c r="I77" s="26"/>
      <c r="J77" s="26"/>
      <c r="K77" s="26"/>
      <c r="L77" s="26">
        <f t="shared" ref="L77" si="47">L78+L79</f>
        <v>0</v>
      </c>
      <c r="M77" s="26"/>
      <c r="N77" s="26"/>
      <c r="O77" s="26">
        <f t="shared" ref="O77" si="48">O78+O79</f>
        <v>0</v>
      </c>
      <c r="P77" s="10"/>
      <c r="Q77" s="26"/>
      <c r="R77" s="27"/>
    </row>
    <row r="78" spans="1:18" x14ac:dyDescent="0.25">
      <c r="A78" s="21" t="s">
        <v>86</v>
      </c>
      <c r="B78" s="28" t="s">
        <v>87</v>
      </c>
      <c r="C78" s="67"/>
      <c r="D78" s="62"/>
      <c r="E78" s="62"/>
      <c r="F78" s="62"/>
      <c r="G78" s="36"/>
      <c r="H78" s="36"/>
      <c r="I78" s="36"/>
      <c r="J78" s="36"/>
      <c r="K78" s="36"/>
      <c r="L78" s="36"/>
      <c r="M78" s="36"/>
      <c r="N78" s="36"/>
      <c r="O78" s="36"/>
      <c r="P78" s="10"/>
      <c r="Q78" s="36"/>
      <c r="R78" s="27"/>
    </row>
    <row r="79" spans="1:18" ht="27.6" x14ac:dyDescent="0.25">
      <c r="A79" s="21" t="s">
        <v>88</v>
      </c>
      <c r="B79" s="28" t="s">
        <v>72</v>
      </c>
      <c r="C79" s="67"/>
      <c r="D79" s="62"/>
      <c r="E79" s="62"/>
      <c r="F79" s="62"/>
      <c r="G79" s="36"/>
      <c r="H79" s="36"/>
      <c r="I79" s="36"/>
      <c r="J79" s="36"/>
      <c r="K79" s="36"/>
      <c r="L79" s="36"/>
      <c r="M79" s="36"/>
      <c r="N79" s="36"/>
      <c r="O79" s="36"/>
      <c r="P79" s="9"/>
      <c r="Q79" s="36"/>
      <c r="R79" s="27"/>
    </row>
    <row r="80" spans="1:18" ht="27.6" x14ac:dyDescent="0.25">
      <c r="A80" s="21" t="s">
        <v>89</v>
      </c>
      <c r="B80" s="28" t="s">
        <v>90</v>
      </c>
      <c r="C80" s="73">
        <f>C81+C82</f>
        <v>72</v>
      </c>
      <c r="D80" s="73">
        <f t="shared" ref="D80:E80" si="49">D81+D82</f>
        <v>68.900000000000006</v>
      </c>
      <c r="E80" s="73">
        <f t="shared" si="49"/>
        <v>32</v>
      </c>
      <c r="F80" s="73">
        <f t="shared" ref="F80" si="50">F81+F82</f>
        <v>68.900000000000006</v>
      </c>
      <c r="G80" s="26">
        <f t="shared" ref="G80" si="51">G81+G82</f>
        <v>0</v>
      </c>
      <c r="H80" s="26"/>
      <c r="I80" s="26"/>
      <c r="J80" s="26"/>
      <c r="K80" s="26"/>
      <c r="L80" s="26">
        <f t="shared" ref="L80" si="52">L81+L82</f>
        <v>0</v>
      </c>
      <c r="M80" s="26"/>
      <c r="N80" s="26"/>
      <c r="O80" s="26">
        <f t="shared" ref="O80" si="53">O81+O82</f>
        <v>0</v>
      </c>
      <c r="P80" s="9"/>
      <c r="Q80" s="26"/>
      <c r="R80" s="27"/>
    </row>
    <row r="81" spans="1:18" x14ac:dyDescent="0.25">
      <c r="A81" s="21" t="s">
        <v>91</v>
      </c>
      <c r="B81" s="28" t="s">
        <v>92</v>
      </c>
      <c r="C81" s="67">
        <v>0</v>
      </c>
      <c r="D81" s="62"/>
      <c r="E81" s="62"/>
      <c r="F81" s="62"/>
      <c r="G81" s="36"/>
      <c r="H81" s="36"/>
      <c r="I81" s="36"/>
      <c r="J81" s="36"/>
      <c r="K81" s="36"/>
      <c r="L81" s="36"/>
      <c r="M81" s="36"/>
      <c r="N81" s="36"/>
      <c r="O81" s="36"/>
      <c r="P81" s="10"/>
      <c r="Q81" s="36"/>
      <c r="R81" s="27"/>
    </row>
    <row r="82" spans="1:18" ht="27.6" x14ac:dyDescent="0.25">
      <c r="A82" s="21" t="s">
        <v>93</v>
      </c>
      <c r="B82" s="28" t="s">
        <v>72</v>
      </c>
      <c r="C82" s="67">
        <v>72</v>
      </c>
      <c r="D82" s="62">
        <v>68.900000000000006</v>
      </c>
      <c r="E82" s="62">
        <v>32</v>
      </c>
      <c r="F82" s="62">
        <v>68.900000000000006</v>
      </c>
      <c r="G82" s="36"/>
      <c r="H82" s="36"/>
      <c r="I82" s="36"/>
      <c r="J82" s="36"/>
      <c r="K82" s="36"/>
      <c r="L82" s="36"/>
      <c r="M82" s="36"/>
      <c r="N82" s="36"/>
      <c r="O82" s="36"/>
      <c r="P82" s="9"/>
      <c r="Q82" s="36"/>
      <c r="R82" s="27"/>
    </row>
    <row r="83" spans="1:18" ht="27.6" x14ac:dyDescent="0.25">
      <c r="A83" s="21" t="s">
        <v>94</v>
      </c>
      <c r="B83" s="28" t="s">
        <v>95</v>
      </c>
      <c r="C83" s="73">
        <f>C84+C85</f>
        <v>113.2</v>
      </c>
      <c r="D83" s="73">
        <f t="shared" ref="D83:E83" si="54">D84+D85</f>
        <v>113.7</v>
      </c>
      <c r="E83" s="73">
        <f t="shared" si="54"/>
        <v>85</v>
      </c>
      <c r="F83" s="73">
        <f t="shared" ref="F83" si="55">F84+F85</f>
        <v>113.7</v>
      </c>
      <c r="G83" s="26">
        <f t="shared" ref="G83" si="56">G84+G85</f>
        <v>50</v>
      </c>
      <c r="H83" s="26"/>
      <c r="I83" s="26"/>
      <c r="J83" s="26"/>
      <c r="K83" s="26"/>
      <c r="L83" s="26">
        <f t="shared" ref="L83" si="57">L84+L85</f>
        <v>50</v>
      </c>
      <c r="M83" s="26"/>
      <c r="N83" s="26"/>
      <c r="O83" s="26">
        <f t="shared" ref="O83" si="58">O84+O85</f>
        <v>50</v>
      </c>
      <c r="P83" s="9"/>
      <c r="Q83" s="26"/>
      <c r="R83" s="27"/>
    </row>
    <row r="84" spans="1:18" x14ac:dyDescent="0.25">
      <c r="A84" s="21" t="s">
        <v>96</v>
      </c>
      <c r="B84" s="28" t="s">
        <v>97</v>
      </c>
      <c r="C84" s="67">
        <v>113.2</v>
      </c>
      <c r="D84" s="62">
        <v>113.7</v>
      </c>
      <c r="E84" s="62">
        <v>85</v>
      </c>
      <c r="F84" s="62">
        <v>113.7</v>
      </c>
      <c r="G84" s="19">
        <v>50</v>
      </c>
      <c r="H84" s="19"/>
      <c r="I84" s="19"/>
      <c r="J84" s="19"/>
      <c r="K84" s="19"/>
      <c r="L84" s="19">
        <v>50</v>
      </c>
      <c r="M84" s="19"/>
      <c r="N84" s="19"/>
      <c r="O84" s="19">
        <v>50</v>
      </c>
      <c r="P84" s="9"/>
      <c r="Q84" s="19"/>
      <c r="R84" s="27"/>
    </row>
    <row r="85" spans="1:18" ht="27.6" x14ac:dyDescent="0.25">
      <c r="A85" s="21" t="s">
        <v>98</v>
      </c>
      <c r="B85" s="28" t="s">
        <v>72</v>
      </c>
      <c r="C85" s="67">
        <v>0</v>
      </c>
      <c r="D85" s="62"/>
      <c r="E85" s="62"/>
      <c r="F85" s="62"/>
      <c r="G85" s="19"/>
      <c r="H85" s="19"/>
      <c r="I85" s="19"/>
      <c r="J85" s="19"/>
      <c r="K85" s="19"/>
      <c r="L85" s="19"/>
      <c r="M85" s="19"/>
      <c r="N85" s="19"/>
      <c r="O85" s="19"/>
      <c r="P85" s="9"/>
      <c r="Q85" s="19"/>
      <c r="R85" s="27"/>
    </row>
    <row r="86" spans="1:18" ht="27.6" x14ac:dyDescent="0.25">
      <c r="A86" s="21" t="s">
        <v>99</v>
      </c>
      <c r="B86" s="28" t="s">
        <v>100</v>
      </c>
      <c r="C86" s="73">
        <f>C88+C87+C89+C90</f>
        <v>18.5</v>
      </c>
      <c r="D86" s="73">
        <f>D88+D87+D89+D90</f>
        <v>115.2</v>
      </c>
      <c r="E86" s="73">
        <f t="shared" ref="E86" si="59">E88+E87+E89+E90</f>
        <v>43</v>
      </c>
      <c r="F86" s="73">
        <f>F88+F87+F89+F90</f>
        <v>115.2</v>
      </c>
      <c r="G86" s="26">
        <f t="shared" ref="G86" si="60">G88+G87+G89+G90</f>
        <v>60</v>
      </c>
      <c r="H86" s="26"/>
      <c r="I86" s="26"/>
      <c r="J86" s="26"/>
      <c r="K86" s="26"/>
      <c r="L86" s="26">
        <f t="shared" ref="L86" si="61">L88+L87+L89+L90</f>
        <v>60</v>
      </c>
      <c r="M86" s="26"/>
      <c r="N86" s="26"/>
      <c r="O86" s="26">
        <f t="shared" ref="O86" si="62">O88+O87+O89+O90</f>
        <v>60</v>
      </c>
      <c r="P86" s="9"/>
      <c r="Q86" s="26"/>
      <c r="R86" s="27"/>
    </row>
    <row r="87" spans="1:18" ht="27.6" x14ac:dyDescent="0.25">
      <c r="A87" s="21" t="s">
        <v>101</v>
      </c>
      <c r="B87" s="28" t="s">
        <v>102</v>
      </c>
      <c r="C87" s="73"/>
      <c r="D87" s="73"/>
      <c r="E87" s="73"/>
      <c r="F87" s="73"/>
      <c r="G87" s="26"/>
      <c r="H87" s="26"/>
      <c r="I87" s="26"/>
      <c r="J87" s="26"/>
      <c r="K87" s="26"/>
      <c r="L87" s="26"/>
      <c r="M87" s="26"/>
      <c r="N87" s="26"/>
      <c r="O87" s="26"/>
      <c r="P87" s="9"/>
      <c r="Q87" s="26"/>
      <c r="R87" s="27"/>
    </row>
    <row r="88" spans="1:18" ht="27.6" x14ac:dyDescent="0.25">
      <c r="A88" s="21" t="s">
        <v>103</v>
      </c>
      <c r="B88" s="28" t="s">
        <v>104</v>
      </c>
      <c r="C88" s="67">
        <v>18.5</v>
      </c>
      <c r="D88" s="62">
        <v>115.2</v>
      </c>
      <c r="E88" s="62">
        <v>43</v>
      </c>
      <c r="F88" s="62">
        <v>115.2</v>
      </c>
      <c r="G88" s="19">
        <v>60</v>
      </c>
      <c r="H88" s="19"/>
      <c r="I88" s="19"/>
      <c r="J88" s="19"/>
      <c r="K88" s="19"/>
      <c r="L88" s="19">
        <v>60</v>
      </c>
      <c r="M88" s="19"/>
      <c r="N88" s="19"/>
      <c r="O88" s="19">
        <v>60</v>
      </c>
      <c r="P88" s="9"/>
      <c r="Q88" s="19"/>
      <c r="R88" s="27"/>
    </row>
    <row r="89" spans="1:18" ht="27.6" x14ac:dyDescent="0.25">
      <c r="A89" s="21" t="s">
        <v>105</v>
      </c>
      <c r="B89" s="28" t="s">
        <v>106</v>
      </c>
      <c r="C89" s="67"/>
      <c r="D89" s="62"/>
      <c r="E89" s="62"/>
      <c r="F89" s="62"/>
      <c r="G89" s="19"/>
      <c r="H89" s="19"/>
      <c r="I89" s="19"/>
      <c r="J89" s="19"/>
      <c r="K89" s="19"/>
      <c r="L89" s="19"/>
      <c r="M89" s="19"/>
      <c r="N89" s="19"/>
      <c r="O89" s="19"/>
      <c r="P89" s="10"/>
      <c r="Q89" s="19"/>
      <c r="R89" s="27"/>
    </row>
    <row r="90" spans="1:18" ht="27.6" x14ac:dyDescent="0.25">
      <c r="A90" s="21" t="s">
        <v>107</v>
      </c>
      <c r="B90" s="28" t="s">
        <v>72</v>
      </c>
      <c r="C90" s="67"/>
      <c r="D90" s="62"/>
      <c r="E90" s="62"/>
      <c r="F90" s="62"/>
      <c r="G90" s="19"/>
      <c r="H90" s="19"/>
      <c r="I90" s="19"/>
      <c r="J90" s="19"/>
      <c r="K90" s="19"/>
      <c r="L90" s="19"/>
      <c r="M90" s="19"/>
      <c r="N90" s="19"/>
      <c r="O90" s="19"/>
      <c r="P90" s="10"/>
      <c r="Q90" s="19"/>
      <c r="R90" s="27"/>
    </row>
    <row r="91" spans="1:18" ht="27.6" x14ac:dyDescent="0.25">
      <c r="A91" s="21" t="s">
        <v>108</v>
      </c>
      <c r="B91" s="28" t="s">
        <v>109</v>
      </c>
      <c r="C91" s="67"/>
      <c r="D91" s="62"/>
      <c r="E91" s="62"/>
      <c r="F91" s="62"/>
      <c r="G91" s="19"/>
      <c r="H91" s="19"/>
      <c r="I91" s="19"/>
      <c r="J91" s="19"/>
      <c r="K91" s="19"/>
      <c r="L91" s="19"/>
      <c r="M91" s="19"/>
      <c r="N91" s="19"/>
      <c r="O91" s="19"/>
      <c r="P91" s="9"/>
      <c r="Q91" s="19"/>
      <c r="R91" s="27"/>
    </row>
    <row r="92" spans="1:18" ht="41.4" x14ac:dyDescent="0.25">
      <c r="A92" s="31">
        <v>2</v>
      </c>
      <c r="B92" s="32" t="s">
        <v>110</v>
      </c>
      <c r="C92" s="72">
        <f>C93+C96+C99+C102</f>
        <v>228.3</v>
      </c>
      <c r="D92" s="72">
        <f t="shared" ref="D92:E92" si="63">D93+D96+D99+D102</f>
        <v>28.1</v>
      </c>
      <c r="E92" s="72">
        <f t="shared" si="63"/>
        <v>28.1</v>
      </c>
      <c r="F92" s="72">
        <f t="shared" ref="F92" si="64">F93+F96+F99+F102</f>
        <v>28.1</v>
      </c>
      <c r="G92" s="23">
        <f t="shared" ref="G92" si="65">G93+G96+G99+G102</f>
        <v>48.8</v>
      </c>
      <c r="H92" s="23"/>
      <c r="I92" s="23"/>
      <c r="J92" s="23"/>
      <c r="K92" s="23"/>
      <c r="L92" s="23">
        <f t="shared" ref="L92" si="66">L93+L96+L99+L102</f>
        <v>54.9</v>
      </c>
      <c r="M92" s="23"/>
      <c r="N92" s="23"/>
      <c r="O92" s="23">
        <f t="shared" ref="O92" si="67">O93+O96+O99+O102</f>
        <v>39.1</v>
      </c>
      <c r="P92" s="10"/>
      <c r="Q92" s="23"/>
      <c r="R92" s="27"/>
    </row>
    <row r="93" spans="1:18" x14ac:dyDescent="0.25">
      <c r="A93" s="21" t="s">
        <v>19</v>
      </c>
      <c r="B93" s="28" t="s">
        <v>111</v>
      </c>
      <c r="C93" s="73">
        <f>C94+C95</f>
        <v>0</v>
      </c>
      <c r="D93" s="73">
        <f t="shared" ref="D93:E93" si="68">D94+D95</f>
        <v>0</v>
      </c>
      <c r="E93" s="73">
        <f t="shared" si="68"/>
        <v>0</v>
      </c>
      <c r="F93" s="73">
        <f t="shared" ref="F93" si="69">F94+F95</f>
        <v>0</v>
      </c>
      <c r="G93" s="26">
        <f t="shared" ref="G93" si="70">G94+G95</f>
        <v>0</v>
      </c>
      <c r="H93" s="26"/>
      <c r="I93" s="26"/>
      <c r="J93" s="26"/>
      <c r="K93" s="26"/>
      <c r="L93" s="26">
        <f t="shared" ref="L93" si="71">L94+L95</f>
        <v>0</v>
      </c>
      <c r="M93" s="26"/>
      <c r="N93" s="26"/>
      <c r="O93" s="26">
        <f t="shared" ref="O93" si="72">O94+O95</f>
        <v>0</v>
      </c>
      <c r="P93" s="10"/>
      <c r="Q93" s="26"/>
      <c r="R93" s="27"/>
    </row>
    <row r="94" spans="1:18" x14ac:dyDescent="0.25">
      <c r="A94" s="21" t="s">
        <v>112</v>
      </c>
      <c r="B94" s="28" t="s">
        <v>113</v>
      </c>
      <c r="C94" s="67"/>
      <c r="D94" s="62"/>
      <c r="E94" s="62"/>
      <c r="F94" s="62"/>
      <c r="G94" s="36"/>
      <c r="H94" s="36"/>
      <c r="I94" s="36"/>
      <c r="J94" s="36"/>
      <c r="K94" s="36"/>
      <c r="L94" s="36"/>
      <c r="M94" s="36"/>
      <c r="N94" s="36"/>
      <c r="O94" s="36"/>
      <c r="P94" s="10"/>
      <c r="Q94" s="36"/>
      <c r="R94" s="27"/>
    </row>
    <row r="95" spans="1:18" ht="27.6" x14ac:dyDescent="0.25">
      <c r="A95" s="21" t="s">
        <v>114</v>
      </c>
      <c r="B95" s="28" t="s">
        <v>72</v>
      </c>
      <c r="C95" s="67"/>
      <c r="D95" s="62"/>
      <c r="E95" s="62"/>
      <c r="F95" s="62"/>
      <c r="G95" s="36"/>
      <c r="H95" s="36"/>
      <c r="I95" s="36"/>
      <c r="J95" s="36"/>
      <c r="K95" s="36"/>
      <c r="L95" s="36"/>
      <c r="M95" s="36"/>
      <c r="N95" s="36"/>
      <c r="O95" s="36"/>
      <c r="P95" s="9"/>
      <c r="Q95" s="36"/>
      <c r="R95" s="27"/>
    </row>
    <row r="96" spans="1:18" ht="27.6" x14ac:dyDescent="0.25">
      <c r="A96" s="21" t="s">
        <v>21</v>
      </c>
      <c r="B96" s="28" t="s">
        <v>115</v>
      </c>
      <c r="C96" s="73">
        <f>C97+C98</f>
        <v>193.3</v>
      </c>
      <c r="D96" s="73">
        <f t="shared" ref="D96:E96" si="73">D97+D98</f>
        <v>0</v>
      </c>
      <c r="E96" s="73">
        <f t="shared" si="73"/>
        <v>0</v>
      </c>
      <c r="F96" s="73">
        <f t="shared" ref="F96" si="74">F97+F98</f>
        <v>0</v>
      </c>
      <c r="G96" s="26">
        <f t="shared" ref="G96" si="75">G97+G98</f>
        <v>0</v>
      </c>
      <c r="H96" s="26"/>
      <c r="I96" s="26"/>
      <c r="J96" s="26"/>
      <c r="K96" s="26"/>
      <c r="L96" s="26">
        <f t="shared" ref="L96" si="76">L97+L98</f>
        <v>0</v>
      </c>
      <c r="M96" s="26"/>
      <c r="N96" s="26"/>
      <c r="O96" s="26">
        <f t="shared" ref="O96" si="77">O97+O98</f>
        <v>0</v>
      </c>
      <c r="P96" s="9"/>
      <c r="Q96" s="26"/>
      <c r="R96" s="27"/>
    </row>
    <row r="97" spans="1:18" x14ac:dyDescent="0.25">
      <c r="A97" s="21" t="s">
        <v>23</v>
      </c>
      <c r="B97" s="28" t="s">
        <v>116</v>
      </c>
      <c r="C97" s="67">
        <v>193.3</v>
      </c>
      <c r="D97" s="62"/>
      <c r="E97" s="62"/>
      <c r="F97" s="62"/>
      <c r="G97" s="36"/>
      <c r="H97" s="36"/>
      <c r="I97" s="36"/>
      <c r="J97" s="36"/>
      <c r="K97" s="36"/>
      <c r="L97" s="36"/>
      <c r="M97" s="36"/>
      <c r="N97" s="36"/>
      <c r="O97" s="36"/>
      <c r="P97" s="9"/>
      <c r="Q97" s="36"/>
      <c r="R97" s="27"/>
    </row>
    <row r="98" spans="1:18" ht="27.6" x14ac:dyDescent="0.25">
      <c r="A98" s="21" t="s">
        <v>25</v>
      </c>
      <c r="B98" s="28" t="s">
        <v>72</v>
      </c>
      <c r="C98" s="67"/>
      <c r="D98" s="62"/>
      <c r="E98" s="62"/>
      <c r="F98" s="62"/>
      <c r="G98" s="36"/>
      <c r="H98" s="36"/>
      <c r="I98" s="36"/>
      <c r="J98" s="36"/>
      <c r="K98" s="36"/>
      <c r="L98" s="36"/>
      <c r="M98" s="36"/>
      <c r="N98" s="36"/>
      <c r="O98" s="36"/>
      <c r="P98" s="9"/>
      <c r="Q98" s="36"/>
      <c r="R98" s="27"/>
    </row>
    <row r="99" spans="1:18" ht="27.6" x14ac:dyDescent="0.25">
      <c r="A99" s="21">
        <v>2.2999999999999998</v>
      </c>
      <c r="B99" s="28" t="s">
        <v>117</v>
      </c>
      <c r="C99" s="73">
        <f>C100+C101</f>
        <v>0</v>
      </c>
      <c r="D99" s="73">
        <f t="shared" ref="D99:E99" si="78">D100+D101</f>
        <v>0</v>
      </c>
      <c r="E99" s="73">
        <f t="shared" si="78"/>
        <v>0</v>
      </c>
      <c r="F99" s="73">
        <f t="shared" ref="F99" si="79">F100+F101</f>
        <v>0</v>
      </c>
      <c r="G99" s="26">
        <f t="shared" ref="G99" si="80">G100+G101</f>
        <v>0</v>
      </c>
      <c r="H99" s="26"/>
      <c r="I99" s="26"/>
      <c r="J99" s="26"/>
      <c r="K99" s="26"/>
      <c r="L99" s="26">
        <f t="shared" ref="L99" si="81">L100+L101</f>
        <v>0</v>
      </c>
      <c r="M99" s="26"/>
      <c r="N99" s="26"/>
      <c r="O99" s="26">
        <f t="shared" ref="O99" si="82">O100+O101</f>
        <v>0</v>
      </c>
      <c r="P99" s="9"/>
      <c r="Q99" s="26"/>
      <c r="R99" s="27"/>
    </row>
    <row r="100" spans="1:18" x14ac:dyDescent="0.25">
      <c r="A100" s="21" t="s">
        <v>118</v>
      </c>
      <c r="B100" s="28" t="s">
        <v>119</v>
      </c>
      <c r="C100" s="67"/>
      <c r="D100" s="62"/>
      <c r="E100" s="62"/>
      <c r="F100" s="62"/>
      <c r="G100" s="36"/>
      <c r="H100" s="36"/>
      <c r="I100" s="36"/>
      <c r="J100" s="36"/>
      <c r="K100" s="36"/>
      <c r="L100" s="36"/>
      <c r="M100" s="36"/>
      <c r="N100" s="36"/>
      <c r="O100" s="36"/>
      <c r="P100" s="9"/>
      <c r="Q100" s="36"/>
      <c r="R100" s="27"/>
    </row>
    <row r="101" spans="1:18" ht="27.6" x14ac:dyDescent="0.25">
      <c r="A101" s="21" t="s">
        <v>120</v>
      </c>
      <c r="B101" s="28" t="s">
        <v>72</v>
      </c>
      <c r="C101" s="67"/>
      <c r="D101" s="62"/>
      <c r="E101" s="62"/>
      <c r="F101" s="62"/>
      <c r="G101" s="36"/>
      <c r="H101" s="36"/>
      <c r="I101" s="36"/>
      <c r="J101" s="36"/>
      <c r="K101" s="36"/>
      <c r="L101" s="36"/>
      <c r="M101" s="36"/>
      <c r="N101" s="36"/>
      <c r="O101" s="36"/>
      <c r="P101" s="9"/>
      <c r="Q101" s="36"/>
      <c r="R101" s="27"/>
    </row>
    <row r="102" spans="1:18" x14ac:dyDescent="0.25">
      <c r="A102" s="21" t="s">
        <v>29</v>
      </c>
      <c r="B102" s="28" t="s">
        <v>121</v>
      </c>
      <c r="C102" s="73">
        <f>C103+C104</f>
        <v>35</v>
      </c>
      <c r="D102" s="73">
        <f>D103+D104</f>
        <v>28.1</v>
      </c>
      <c r="E102" s="73">
        <f>E103+E104</f>
        <v>28.1</v>
      </c>
      <c r="F102" s="73">
        <f>F103+F104</f>
        <v>28.1</v>
      </c>
      <c r="G102" s="26">
        <f t="shared" ref="G102" si="83">G103+G104</f>
        <v>48.8</v>
      </c>
      <c r="H102" s="26"/>
      <c r="I102" s="26"/>
      <c r="J102" s="26"/>
      <c r="K102" s="26"/>
      <c r="L102" s="26">
        <f t="shared" ref="L102" si="84">L103+L104</f>
        <v>54.9</v>
      </c>
      <c r="M102" s="26"/>
      <c r="N102" s="26"/>
      <c r="O102" s="26">
        <f t="shared" ref="O102" si="85">O103+O104</f>
        <v>39.1</v>
      </c>
      <c r="P102" s="9"/>
      <c r="Q102" s="26"/>
      <c r="R102" s="27"/>
    </row>
    <row r="103" spans="1:18" x14ac:dyDescent="0.25">
      <c r="A103" s="21" t="s">
        <v>122</v>
      </c>
      <c r="B103" s="28" t="s">
        <v>123</v>
      </c>
      <c r="C103" s="67"/>
      <c r="D103" s="62"/>
      <c r="E103" s="62"/>
      <c r="F103" s="62"/>
      <c r="G103" s="19"/>
      <c r="H103" s="19"/>
      <c r="I103" s="19"/>
      <c r="J103" s="19"/>
      <c r="K103" s="19"/>
      <c r="L103" s="19"/>
      <c r="M103" s="19"/>
      <c r="N103" s="19"/>
      <c r="O103" s="19"/>
      <c r="P103" s="9"/>
      <c r="Q103" s="19"/>
      <c r="R103" s="27"/>
    </row>
    <row r="104" spans="1:18" ht="27.6" x14ac:dyDescent="0.25">
      <c r="A104" s="21" t="s">
        <v>124</v>
      </c>
      <c r="B104" s="28" t="s">
        <v>72</v>
      </c>
      <c r="C104" s="67">
        <v>35</v>
      </c>
      <c r="D104" s="62">
        <v>28.1</v>
      </c>
      <c r="E104" s="62">
        <v>28.1</v>
      </c>
      <c r="F104" s="62">
        <v>28.1</v>
      </c>
      <c r="G104" s="19">
        <v>48.8</v>
      </c>
      <c r="H104" s="19"/>
      <c r="I104" s="19"/>
      <c r="J104" s="19"/>
      <c r="K104" s="19"/>
      <c r="L104" s="19">
        <v>54.9</v>
      </c>
      <c r="M104" s="19"/>
      <c r="N104" s="19"/>
      <c r="O104" s="19">
        <v>39.1</v>
      </c>
      <c r="P104" s="9"/>
      <c r="Q104" s="19"/>
      <c r="R104" s="27"/>
    </row>
    <row r="105" spans="1:18" ht="69" x14ac:dyDescent="0.25">
      <c r="A105" s="21" t="s">
        <v>9</v>
      </c>
      <c r="B105" s="28" t="s">
        <v>125</v>
      </c>
      <c r="C105" s="72">
        <f>C107+C108+C109+C110</f>
        <v>0</v>
      </c>
      <c r="D105" s="72">
        <f>D107+D108+D109+D110</f>
        <v>0</v>
      </c>
      <c r="E105" s="72">
        <f t="shared" ref="E105" si="86">E107+E108+E109+E110</f>
        <v>0</v>
      </c>
      <c r="F105" s="72">
        <f>F107+F108+F109+F110</f>
        <v>0</v>
      </c>
      <c r="G105" s="23">
        <f t="shared" ref="G105" si="87">G107+G108+G109+G110</f>
        <v>0</v>
      </c>
      <c r="H105" s="23"/>
      <c r="I105" s="23"/>
      <c r="J105" s="23"/>
      <c r="K105" s="23"/>
      <c r="L105" s="23">
        <f t="shared" ref="L105" si="88">L107+L108+L109+L110</f>
        <v>0</v>
      </c>
      <c r="M105" s="23"/>
      <c r="N105" s="23"/>
      <c r="O105" s="23">
        <f t="shared" ref="O105" si="89">O107+O108+O109+O110</f>
        <v>0</v>
      </c>
      <c r="P105" s="9"/>
      <c r="Q105" s="23"/>
      <c r="R105" s="27"/>
    </row>
    <row r="106" spans="1:18" x14ac:dyDescent="0.25">
      <c r="A106" s="21"/>
      <c r="B106" s="28" t="s">
        <v>126</v>
      </c>
      <c r="C106" s="67"/>
      <c r="D106" s="62"/>
      <c r="E106" s="62"/>
      <c r="F106" s="62"/>
      <c r="G106" s="19"/>
      <c r="H106" s="19"/>
      <c r="I106" s="19"/>
      <c r="J106" s="19"/>
      <c r="K106" s="19"/>
      <c r="L106" s="19"/>
      <c r="M106" s="19"/>
      <c r="N106" s="19"/>
      <c r="O106" s="19"/>
      <c r="P106" s="10"/>
      <c r="Q106" s="19"/>
      <c r="R106" s="27"/>
    </row>
    <row r="107" spans="1:18" s="46" customFormat="1" ht="26.4" x14ac:dyDescent="0.25">
      <c r="A107" s="40" t="s">
        <v>127</v>
      </c>
      <c r="B107" s="48" t="s">
        <v>128</v>
      </c>
      <c r="C107" s="76"/>
      <c r="D107" s="77"/>
      <c r="E107" s="77"/>
      <c r="F107" s="77"/>
      <c r="G107" s="43"/>
      <c r="H107" s="43"/>
      <c r="I107" s="43"/>
      <c r="J107" s="43"/>
      <c r="K107" s="43"/>
      <c r="L107" s="43"/>
      <c r="M107" s="43"/>
      <c r="N107" s="43"/>
      <c r="O107" s="43"/>
      <c r="P107" s="44"/>
      <c r="Q107" s="43"/>
      <c r="R107" s="45"/>
    </row>
    <row r="108" spans="1:18" s="46" customFormat="1" ht="26.4" x14ac:dyDescent="0.25">
      <c r="A108" s="40" t="s">
        <v>129</v>
      </c>
      <c r="B108" s="48" t="s">
        <v>130</v>
      </c>
      <c r="C108" s="76"/>
      <c r="D108" s="77"/>
      <c r="E108" s="77"/>
      <c r="F108" s="77"/>
      <c r="G108" s="43"/>
      <c r="H108" s="43"/>
      <c r="I108" s="43"/>
      <c r="J108" s="43"/>
      <c r="K108" s="43"/>
      <c r="L108" s="43"/>
      <c r="M108" s="43"/>
      <c r="N108" s="43"/>
      <c r="O108" s="43"/>
      <c r="P108" s="49"/>
      <c r="Q108" s="43"/>
      <c r="R108" s="45"/>
    </row>
    <row r="109" spans="1:18" s="46" customFormat="1" ht="26.4" x14ac:dyDescent="0.25">
      <c r="A109" s="40" t="s">
        <v>131</v>
      </c>
      <c r="B109" s="48" t="s">
        <v>132</v>
      </c>
      <c r="C109" s="76"/>
      <c r="D109" s="77"/>
      <c r="E109" s="77"/>
      <c r="F109" s="77"/>
      <c r="G109" s="43"/>
      <c r="H109" s="43"/>
      <c r="I109" s="43"/>
      <c r="J109" s="43"/>
      <c r="K109" s="43"/>
      <c r="L109" s="43"/>
      <c r="M109" s="43"/>
      <c r="N109" s="43"/>
      <c r="O109" s="43"/>
      <c r="P109" s="49"/>
      <c r="Q109" s="43"/>
      <c r="R109" s="45"/>
    </row>
    <row r="110" spans="1:18" s="46" customFormat="1" ht="13.2" x14ac:dyDescent="0.25">
      <c r="A110" s="40" t="s">
        <v>133</v>
      </c>
      <c r="B110" s="48" t="s">
        <v>123</v>
      </c>
      <c r="C110" s="76"/>
      <c r="D110" s="77"/>
      <c r="E110" s="77"/>
      <c r="F110" s="77"/>
      <c r="G110" s="43"/>
      <c r="H110" s="43"/>
      <c r="I110" s="43"/>
      <c r="J110" s="43"/>
      <c r="K110" s="43"/>
      <c r="L110" s="43"/>
      <c r="M110" s="43"/>
      <c r="N110" s="43"/>
      <c r="O110" s="43"/>
      <c r="P110" s="49"/>
      <c r="Q110" s="43"/>
      <c r="R110" s="45"/>
    </row>
    <row r="111" spans="1:18" ht="55.2" x14ac:dyDescent="0.25">
      <c r="A111" s="31">
        <v>3</v>
      </c>
      <c r="B111" s="32" t="s">
        <v>134</v>
      </c>
      <c r="C111" s="72">
        <f>C112+C115+C118+C121+C124</f>
        <v>106.4</v>
      </c>
      <c r="D111" s="72">
        <f>D112+D115+D118+D121+D124</f>
        <v>9.6999999999999993</v>
      </c>
      <c r="E111" s="72">
        <f>E112+E115+E118+E121+E124</f>
        <v>9.6999999999999993</v>
      </c>
      <c r="F111" s="72">
        <f>F112+F115+F118+F121+F124</f>
        <v>9.6999999999999993</v>
      </c>
      <c r="G111" s="23">
        <f t="shared" ref="G111" si="90">G112+G115+G118+G121+G124</f>
        <v>0</v>
      </c>
      <c r="H111" s="23"/>
      <c r="I111" s="23"/>
      <c r="J111" s="23"/>
      <c r="K111" s="23"/>
      <c r="L111" s="23">
        <f t="shared" ref="L111" si="91">L112+L115+L118+L121+L124</f>
        <v>0</v>
      </c>
      <c r="M111" s="23"/>
      <c r="N111" s="23"/>
      <c r="O111" s="23">
        <f t="shared" ref="O111" si="92">O112+O115+O118+O121+O124</f>
        <v>0</v>
      </c>
      <c r="P111" s="9"/>
      <c r="Q111" s="23"/>
      <c r="R111" s="27"/>
    </row>
    <row r="112" spans="1:18" x14ac:dyDescent="0.25">
      <c r="A112" s="21" t="s">
        <v>135</v>
      </c>
      <c r="B112" s="28" t="s">
        <v>111</v>
      </c>
      <c r="C112" s="73">
        <f>C113+C114</f>
        <v>0</v>
      </c>
      <c r="D112" s="73">
        <f t="shared" ref="D112:E112" si="93">D113+D114</f>
        <v>0</v>
      </c>
      <c r="E112" s="73">
        <f t="shared" si="93"/>
        <v>0</v>
      </c>
      <c r="F112" s="73">
        <f t="shared" ref="F112" si="94">F113+F114</f>
        <v>0</v>
      </c>
      <c r="G112" s="26">
        <f t="shared" ref="G112" si="95">G113+G114</f>
        <v>0</v>
      </c>
      <c r="H112" s="26"/>
      <c r="I112" s="26"/>
      <c r="J112" s="26"/>
      <c r="K112" s="26"/>
      <c r="L112" s="26">
        <f t="shared" ref="L112" si="96">L113+L114</f>
        <v>0</v>
      </c>
      <c r="M112" s="26"/>
      <c r="N112" s="26"/>
      <c r="O112" s="26">
        <f t="shared" ref="O112" si="97">O113+O114</f>
        <v>0</v>
      </c>
      <c r="P112" s="9"/>
      <c r="Q112" s="26"/>
      <c r="R112" s="27"/>
    </row>
    <row r="113" spans="1:18" x14ac:dyDescent="0.25">
      <c r="A113" s="21" t="s">
        <v>136</v>
      </c>
      <c r="B113" s="28" t="s">
        <v>137</v>
      </c>
      <c r="C113" s="67"/>
      <c r="D113" s="62"/>
      <c r="E113" s="62"/>
      <c r="F113" s="62"/>
      <c r="G113" s="36"/>
      <c r="H113" s="36"/>
      <c r="I113" s="36"/>
      <c r="J113" s="36"/>
      <c r="K113" s="36"/>
      <c r="L113" s="36"/>
      <c r="M113" s="36"/>
      <c r="N113" s="36"/>
      <c r="O113" s="36"/>
      <c r="P113" s="9"/>
      <c r="Q113" s="36"/>
      <c r="R113" s="27"/>
    </row>
    <row r="114" spans="1:18" ht="27.6" x14ac:dyDescent="0.25">
      <c r="A114" s="21" t="s">
        <v>138</v>
      </c>
      <c r="B114" s="28" t="s">
        <v>72</v>
      </c>
      <c r="C114" s="67"/>
      <c r="D114" s="62"/>
      <c r="E114" s="62"/>
      <c r="F114" s="62"/>
      <c r="G114" s="36"/>
      <c r="H114" s="36"/>
      <c r="I114" s="36"/>
      <c r="J114" s="36"/>
      <c r="K114" s="36"/>
      <c r="L114" s="36"/>
      <c r="M114" s="36"/>
      <c r="N114" s="36"/>
      <c r="O114" s="36"/>
      <c r="P114" s="9"/>
      <c r="Q114" s="36"/>
      <c r="R114" s="27"/>
    </row>
    <row r="115" spans="1:18" ht="27.6" x14ac:dyDescent="0.25">
      <c r="A115" s="21" t="s">
        <v>139</v>
      </c>
      <c r="B115" s="28" t="s">
        <v>117</v>
      </c>
      <c r="C115" s="73">
        <f>C116+C117</f>
        <v>106.4</v>
      </c>
      <c r="D115" s="73">
        <f t="shared" ref="D115:E115" si="98">D116+D117</f>
        <v>9.6999999999999993</v>
      </c>
      <c r="E115" s="73">
        <f t="shared" si="98"/>
        <v>9.6999999999999993</v>
      </c>
      <c r="F115" s="73">
        <f t="shared" ref="F115" si="99">F116+F117</f>
        <v>9.6999999999999993</v>
      </c>
      <c r="G115" s="26">
        <f t="shared" ref="G115" si="100">G116+G117</f>
        <v>0</v>
      </c>
      <c r="H115" s="26"/>
      <c r="I115" s="26"/>
      <c r="J115" s="26"/>
      <c r="K115" s="26"/>
      <c r="L115" s="26">
        <f t="shared" ref="L115" si="101">L116+L117</f>
        <v>0</v>
      </c>
      <c r="M115" s="26"/>
      <c r="N115" s="26"/>
      <c r="O115" s="26">
        <f t="shared" ref="O115" si="102">O116+O117</f>
        <v>0</v>
      </c>
      <c r="P115" s="9"/>
      <c r="Q115" s="26"/>
      <c r="R115" s="27"/>
    </row>
    <row r="116" spans="1:18" x14ac:dyDescent="0.25">
      <c r="A116" s="21" t="s">
        <v>140</v>
      </c>
      <c r="B116" s="28" t="s">
        <v>141</v>
      </c>
      <c r="C116" s="67">
        <v>106.4</v>
      </c>
      <c r="D116" s="62">
        <v>9.6999999999999993</v>
      </c>
      <c r="E116" s="62">
        <v>9.6999999999999993</v>
      </c>
      <c r="F116" s="62">
        <v>9.6999999999999993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9"/>
      <c r="Q116" s="36"/>
      <c r="R116" s="27"/>
    </row>
    <row r="117" spans="1:18" ht="27.6" x14ac:dyDescent="0.25">
      <c r="A117" s="21" t="s">
        <v>142</v>
      </c>
      <c r="B117" s="28" t="s">
        <v>143</v>
      </c>
      <c r="C117" s="67"/>
      <c r="D117" s="62"/>
      <c r="E117" s="62"/>
      <c r="F117" s="62"/>
      <c r="G117" s="36"/>
      <c r="H117" s="36"/>
      <c r="I117" s="36"/>
      <c r="J117" s="36"/>
      <c r="K117" s="36"/>
      <c r="L117" s="36"/>
      <c r="M117" s="36"/>
      <c r="N117" s="36"/>
      <c r="O117" s="36"/>
      <c r="P117" s="9"/>
      <c r="Q117" s="36"/>
      <c r="R117" s="27"/>
    </row>
    <row r="118" spans="1:18" ht="27.6" x14ac:dyDescent="0.25">
      <c r="A118" s="21" t="s">
        <v>144</v>
      </c>
      <c r="B118" s="28" t="s">
        <v>145</v>
      </c>
      <c r="C118" s="73">
        <f>C119+C120</f>
        <v>0</v>
      </c>
      <c r="D118" s="73">
        <f t="shared" ref="D118:E118" si="103">D119+D120</f>
        <v>0</v>
      </c>
      <c r="E118" s="73">
        <f t="shared" si="103"/>
        <v>0</v>
      </c>
      <c r="F118" s="73">
        <f t="shared" ref="F118" si="104">F119+F120</f>
        <v>0</v>
      </c>
      <c r="G118" s="26">
        <f t="shared" ref="G118" si="105">G119+G120</f>
        <v>0</v>
      </c>
      <c r="H118" s="26"/>
      <c r="I118" s="26"/>
      <c r="J118" s="26"/>
      <c r="K118" s="26"/>
      <c r="L118" s="26">
        <f t="shared" ref="L118" si="106">L119+L120</f>
        <v>0</v>
      </c>
      <c r="M118" s="26"/>
      <c r="N118" s="26"/>
      <c r="O118" s="26">
        <f t="shared" ref="O118" si="107">O119+O120</f>
        <v>0</v>
      </c>
      <c r="P118" s="9"/>
      <c r="Q118" s="26"/>
      <c r="R118" s="27"/>
    </row>
    <row r="119" spans="1:18" x14ac:dyDescent="0.25">
      <c r="A119" s="21" t="s">
        <v>146</v>
      </c>
      <c r="B119" s="28" t="s">
        <v>147</v>
      </c>
      <c r="C119" s="67"/>
      <c r="D119" s="62"/>
      <c r="E119" s="62"/>
      <c r="F119" s="62"/>
      <c r="G119" s="36"/>
      <c r="H119" s="36"/>
      <c r="I119" s="36"/>
      <c r="J119" s="36"/>
      <c r="K119" s="36"/>
      <c r="L119" s="36"/>
      <c r="M119" s="36"/>
      <c r="N119" s="36"/>
      <c r="O119" s="36"/>
      <c r="P119" s="10"/>
      <c r="Q119" s="36"/>
      <c r="R119" s="27"/>
    </row>
    <row r="120" spans="1:18" ht="27.6" x14ac:dyDescent="0.25">
      <c r="A120" s="21" t="s">
        <v>148</v>
      </c>
      <c r="B120" s="28" t="s">
        <v>72</v>
      </c>
      <c r="C120" s="67"/>
      <c r="D120" s="62"/>
      <c r="E120" s="62"/>
      <c r="F120" s="62"/>
      <c r="G120" s="36"/>
      <c r="H120" s="36"/>
      <c r="I120" s="36"/>
      <c r="J120" s="36"/>
      <c r="K120" s="36"/>
      <c r="L120" s="36"/>
      <c r="M120" s="36"/>
      <c r="N120" s="36"/>
      <c r="O120" s="36"/>
      <c r="P120" s="10"/>
      <c r="Q120" s="36"/>
      <c r="R120" s="27"/>
    </row>
    <row r="121" spans="1:18" ht="55.2" x14ac:dyDescent="0.25">
      <c r="A121" s="21" t="s">
        <v>149</v>
      </c>
      <c r="B121" s="28" t="s">
        <v>150</v>
      </c>
      <c r="C121" s="73">
        <f>C122+C123</f>
        <v>0</v>
      </c>
      <c r="D121" s="73">
        <f>D122+D123</f>
        <v>0</v>
      </c>
      <c r="E121" s="73">
        <f t="shared" ref="E121" si="108">E122+E123</f>
        <v>0</v>
      </c>
      <c r="F121" s="73">
        <f>F122+F123</f>
        <v>0</v>
      </c>
      <c r="G121" s="26">
        <f t="shared" ref="G121" si="109">G122+G123</f>
        <v>0</v>
      </c>
      <c r="H121" s="26"/>
      <c r="I121" s="26"/>
      <c r="J121" s="26"/>
      <c r="K121" s="26"/>
      <c r="L121" s="26">
        <f t="shared" ref="L121" si="110">L122+L123</f>
        <v>0</v>
      </c>
      <c r="M121" s="26"/>
      <c r="N121" s="26"/>
      <c r="O121" s="26">
        <f t="shared" ref="O121" si="111">O122+O123</f>
        <v>0</v>
      </c>
      <c r="P121" s="9"/>
      <c r="Q121" s="26"/>
      <c r="R121" s="27"/>
    </row>
    <row r="122" spans="1:18" ht="55.2" x14ac:dyDescent="0.25">
      <c r="A122" s="21" t="s">
        <v>151</v>
      </c>
      <c r="B122" s="28" t="s">
        <v>152</v>
      </c>
      <c r="C122" s="67"/>
      <c r="D122" s="62"/>
      <c r="E122" s="62"/>
      <c r="F122" s="62"/>
      <c r="G122" s="19"/>
      <c r="H122" s="19"/>
      <c r="I122" s="19"/>
      <c r="J122" s="19"/>
      <c r="K122" s="19"/>
      <c r="L122" s="19"/>
      <c r="M122" s="19"/>
      <c r="N122" s="19"/>
      <c r="O122" s="19"/>
      <c r="P122" s="9"/>
      <c r="Q122" s="19"/>
      <c r="R122" s="27"/>
    </row>
    <row r="123" spans="1:18" ht="27.6" x14ac:dyDescent="0.25">
      <c r="A123" s="21" t="s">
        <v>153</v>
      </c>
      <c r="B123" s="28" t="s">
        <v>72</v>
      </c>
      <c r="C123" s="67"/>
      <c r="D123" s="62"/>
      <c r="E123" s="62"/>
      <c r="F123" s="62"/>
      <c r="G123" s="19"/>
      <c r="H123" s="19"/>
      <c r="I123" s="19"/>
      <c r="J123" s="19"/>
      <c r="K123" s="19"/>
      <c r="L123" s="19"/>
      <c r="M123" s="19"/>
      <c r="N123" s="19"/>
      <c r="O123" s="19"/>
      <c r="P123" s="10"/>
      <c r="Q123" s="19"/>
      <c r="R123" s="27"/>
    </row>
    <row r="124" spans="1:18" ht="36" customHeight="1" x14ac:dyDescent="0.25">
      <c r="A124" s="21" t="s">
        <v>11</v>
      </c>
      <c r="B124" s="28" t="s">
        <v>154</v>
      </c>
      <c r="C124" s="73">
        <f>C125+C126</f>
        <v>0</v>
      </c>
      <c r="D124" s="73">
        <f>D125+D126</f>
        <v>0</v>
      </c>
      <c r="E124" s="73">
        <f t="shared" ref="E124" si="112">E125+E126</f>
        <v>0</v>
      </c>
      <c r="F124" s="73">
        <f>F125+F126</f>
        <v>0</v>
      </c>
      <c r="G124" s="26">
        <f t="shared" ref="G124" si="113">G125+G126</f>
        <v>0</v>
      </c>
      <c r="H124" s="26"/>
      <c r="I124" s="26"/>
      <c r="J124" s="26"/>
      <c r="K124" s="26"/>
      <c r="L124" s="26">
        <f t="shared" ref="L124" si="114">L125+L126</f>
        <v>0</v>
      </c>
      <c r="M124" s="26"/>
      <c r="N124" s="26"/>
      <c r="O124" s="26">
        <f t="shared" ref="O124" si="115">O125+O126</f>
        <v>0</v>
      </c>
      <c r="P124" s="10"/>
      <c r="Q124" s="26"/>
      <c r="R124" s="27"/>
    </row>
    <row r="125" spans="1:18" ht="17.25" customHeight="1" x14ac:dyDescent="0.25">
      <c r="A125" s="21" t="s">
        <v>155</v>
      </c>
      <c r="B125" s="28" t="s">
        <v>156</v>
      </c>
      <c r="C125" s="67"/>
      <c r="D125" s="62"/>
      <c r="E125" s="62"/>
      <c r="F125" s="62"/>
      <c r="G125" s="19"/>
      <c r="H125" s="19"/>
      <c r="I125" s="19"/>
      <c r="J125" s="19"/>
      <c r="K125" s="19"/>
      <c r="L125" s="19"/>
      <c r="M125" s="19"/>
      <c r="N125" s="19"/>
      <c r="O125" s="19"/>
      <c r="P125" s="10"/>
      <c r="Q125" s="19"/>
      <c r="R125" s="27"/>
    </row>
    <row r="126" spans="1:18" ht="27.6" x14ac:dyDescent="0.25">
      <c r="A126" s="21" t="s">
        <v>157</v>
      </c>
      <c r="B126" s="28" t="s">
        <v>72</v>
      </c>
      <c r="C126" s="67"/>
      <c r="D126" s="62"/>
      <c r="E126" s="62"/>
      <c r="F126" s="62"/>
      <c r="G126" s="19"/>
      <c r="H126" s="19"/>
      <c r="I126" s="19"/>
      <c r="J126" s="19"/>
      <c r="K126" s="19"/>
      <c r="L126" s="19"/>
      <c r="M126" s="19"/>
      <c r="N126" s="19"/>
      <c r="O126" s="19"/>
      <c r="P126" s="10"/>
      <c r="Q126" s="19"/>
      <c r="R126" s="27"/>
    </row>
    <row r="127" spans="1:18" ht="69" x14ac:dyDescent="0.25">
      <c r="A127" s="21" t="s">
        <v>12</v>
      </c>
      <c r="B127" s="28" t="s">
        <v>125</v>
      </c>
      <c r="C127" s="67"/>
      <c r="D127" s="62"/>
      <c r="E127" s="62"/>
      <c r="F127" s="62"/>
      <c r="G127" s="19"/>
      <c r="H127" s="19"/>
      <c r="I127" s="19"/>
      <c r="J127" s="19"/>
      <c r="K127" s="19"/>
      <c r="L127" s="19"/>
      <c r="M127" s="19"/>
      <c r="N127" s="19"/>
      <c r="O127" s="19"/>
      <c r="P127" s="10"/>
      <c r="Q127" s="19"/>
      <c r="R127" s="27"/>
    </row>
    <row r="128" spans="1:18" ht="26.4" x14ac:dyDescent="0.25">
      <c r="A128" s="21" t="s">
        <v>158</v>
      </c>
      <c r="B128" s="48" t="s">
        <v>128</v>
      </c>
      <c r="C128" s="67"/>
      <c r="D128" s="62"/>
      <c r="E128" s="62"/>
      <c r="F128" s="62"/>
      <c r="G128" s="19"/>
      <c r="H128" s="19"/>
      <c r="I128" s="19"/>
      <c r="J128" s="19"/>
      <c r="K128" s="19"/>
      <c r="L128" s="19"/>
      <c r="M128" s="19"/>
      <c r="N128" s="19"/>
      <c r="O128" s="19"/>
      <c r="P128" s="10"/>
      <c r="Q128" s="19"/>
      <c r="R128" s="27"/>
    </row>
    <row r="129" spans="1:18" ht="26.4" x14ac:dyDescent="0.25">
      <c r="A129" s="21" t="s">
        <v>159</v>
      </c>
      <c r="B129" s="48" t="s">
        <v>130</v>
      </c>
      <c r="C129" s="67"/>
      <c r="D129" s="62"/>
      <c r="E129" s="62"/>
      <c r="F129" s="62"/>
      <c r="G129" s="19"/>
      <c r="H129" s="19"/>
      <c r="I129" s="19"/>
      <c r="J129" s="19"/>
      <c r="K129" s="19"/>
      <c r="L129" s="19"/>
      <c r="M129" s="19"/>
      <c r="N129" s="19"/>
      <c r="O129" s="19"/>
      <c r="P129" s="10"/>
      <c r="Q129" s="19"/>
      <c r="R129" s="27"/>
    </row>
    <row r="130" spans="1:18" ht="26.4" x14ac:dyDescent="0.25">
      <c r="A130" s="21" t="s">
        <v>160</v>
      </c>
      <c r="B130" s="48" t="s">
        <v>132</v>
      </c>
      <c r="C130" s="67"/>
      <c r="D130" s="62"/>
      <c r="E130" s="62"/>
      <c r="F130" s="62"/>
      <c r="G130" s="19"/>
      <c r="H130" s="19"/>
      <c r="I130" s="19"/>
      <c r="J130" s="19"/>
      <c r="K130" s="19"/>
      <c r="L130" s="19"/>
      <c r="M130" s="19"/>
      <c r="N130" s="19"/>
      <c r="O130" s="19"/>
      <c r="P130" s="10"/>
      <c r="Q130" s="19"/>
      <c r="R130" s="27"/>
    </row>
    <row r="131" spans="1:18" x14ac:dyDescent="0.25">
      <c r="A131" s="21" t="s">
        <v>161</v>
      </c>
      <c r="B131" s="48" t="s">
        <v>123</v>
      </c>
      <c r="C131" s="67"/>
      <c r="D131" s="62"/>
      <c r="E131" s="62"/>
      <c r="F131" s="62"/>
      <c r="G131" s="19"/>
      <c r="H131" s="19"/>
      <c r="I131" s="19"/>
      <c r="J131" s="19"/>
      <c r="K131" s="19"/>
      <c r="L131" s="19"/>
      <c r="M131" s="19"/>
      <c r="N131" s="19"/>
      <c r="O131" s="19"/>
      <c r="P131" s="10"/>
      <c r="Q131" s="19"/>
      <c r="R131" s="27"/>
    </row>
    <row r="132" spans="1:18" ht="41.4" x14ac:dyDescent="0.25">
      <c r="A132" s="31">
        <v>4</v>
      </c>
      <c r="B132" s="32" t="s">
        <v>162</v>
      </c>
      <c r="C132" s="72">
        <f>C135+C137+C139+C141+C133</f>
        <v>480.7</v>
      </c>
      <c r="D132" s="72">
        <f>D135+D137+D139+D141+D133</f>
        <v>0</v>
      </c>
      <c r="E132" s="72">
        <f t="shared" ref="E132" si="116">E135+E137+E139+E141+E133</f>
        <v>0</v>
      </c>
      <c r="F132" s="72">
        <f>F135+F137+F139+F141+F133</f>
        <v>0</v>
      </c>
      <c r="G132" s="23">
        <f t="shared" ref="G132" si="117">G135+G137+G139+G141+G133</f>
        <v>0</v>
      </c>
      <c r="H132" s="23"/>
      <c r="I132" s="23"/>
      <c r="J132" s="23"/>
      <c r="K132" s="23"/>
      <c r="L132" s="23">
        <f t="shared" ref="L132" si="118">L135+L137+L139+L141+L133</f>
        <v>0</v>
      </c>
      <c r="M132" s="23"/>
      <c r="N132" s="23"/>
      <c r="O132" s="23">
        <f t="shared" ref="O132" si="119">O135+O137+O139+O141+O133</f>
        <v>0</v>
      </c>
      <c r="P132" s="10"/>
      <c r="Q132" s="23"/>
      <c r="R132" s="27"/>
    </row>
    <row r="133" spans="1:18" x14ac:dyDescent="0.25">
      <c r="A133" s="21" t="s">
        <v>13</v>
      </c>
      <c r="B133" s="28" t="s">
        <v>111</v>
      </c>
      <c r="C133" s="73"/>
      <c r="D133" s="73"/>
      <c r="E133" s="73"/>
      <c r="F133" s="73"/>
      <c r="G133" s="26"/>
      <c r="H133" s="26"/>
      <c r="I133" s="26"/>
      <c r="J133" s="26"/>
      <c r="K133" s="26"/>
      <c r="L133" s="26"/>
      <c r="M133" s="26"/>
      <c r="N133" s="26"/>
      <c r="O133" s="26"/>
      <c r="P133" s="9"/>
      <c r="Q133" s="26"/>
      <c r="R133" s="27"/>
    </row>
    <row r="134" spans="1:18" ht="27.6" x14ac:dyDescent="0.25">
      <c r="A134" s="21" t="s">
        <v>163</v>
      </c>
      <c r="B134" s="28" t="s">
        <v>164</v>
      </c>
      <c r="C134" s="73"/>
      <c r="D134" s="73"/>
      <c r="E134" s="73"/>
      <c r="F134" s="73"/>
      <c r="G134" s="26"/>
      <c r="H134" s="26"/>
      <c r="I134" s="26"/>
      <c r="J134" s="26"/>
      <c r="K134" s="26"/>
      <c r="L134" s="26"/>
      <c r="M134" s="26"/>
      <c r="N134" s="26"/>
      <c r="O134" s="26"/>
      <c r="P134" s="9"/>
      <c r="Q134" s="26"/>
      <c r="R134" s="27"/>
    </row>
    <row r="135" spans="1:18" ht="27.6" x14ac:dyDescent="0.25">
      <c r="A135" s="21" t="s">
        <v>165</v>
      </c>
      <c r="B135" s="28" t="s">
        <v>145</v>
      </c>
      <c r="C135" s="67"/>
      <c r="D135" s="62"/>
      <c r="E135" s="62"/>
      <c r="F135" s="62"/>
      <c r="G135" s="19"/>
      <c r="H135" s="19"/>
      <c r="I135" s="19"/>
      <c r="J135" s="19"/>
      <c r="K135" s="19"/>
      <c r="L135" s="19"/>
      <c r="M135" s="19"/>
      <c r="N135" s="19"/>
      <c r="O135" s="19"/>
      <c r="P135" s="10"/>
      <c r="Q135" s="19"/>
      <c r="R135" s="27"/>
    </row>
    <row r="136" spans="1:18" ht="27.6" x14ac:dyDescent="0.25">
      <c r="A136" s="21" t="s">
        <v>166</v>
      </c>
      <c r="B136" s="28" t="s">
        <v>164</v>
      </c>
      <c r="C136" s="67"/>
      <c r="D136" s="62"/>
      <c r="E136" s="62"/>
      <c r="F136" s="62"/>
      <c r="G136" s="19"/>
      <c r="H136" s="19"/>
      <c r="I136" s="19"/>
      <c r="J136" s="19"/>
      <c r="K136" s="19"/>
      <c r="L136" s="19"/>
      <c r="M136" s="19"/>
      <c r="N136" s="19"/>
      <c r="O136" s="19"/>
      <c r="P136" s="10"/>
      <c r="Q136" s="19"/>
      <c r="R136" s="27"/>
    </row>
    <row r="137" spans="1:18" ht="27.6" x14ac:dyDescent="0.25">
      <c r="A137" s="21" t="s">
        <v>167</v>
      </c>
      <c r="B137" s="28" t="s">
        <v>168</v>
      </c>
      <c r="C137" s="67">
        <v>480.7</v>
      </c>
      <c r="D137" s="62"/>
      <c r="E137" s="62"/>
      <c r="F137" s="62"/>
      <c r="G137" s="19"/>
      <c r="H137" s="19"/>
      <c r="I137" s="19"/>
      <c r="J137" s="19"/>
      <c r="K137" s="19"/>
      <c r="L137" s="19"/>
      <c r="M137" s="19"/>
      <c r="N137" s="19"/>
      <c r="O137" s="19"/>
      <c r="P137" s="9"/>
      <c r="Q137" s="19"/>
      <c r="R137" s="27"/>
    </row>
    <row r="138" spans="1:18" ht="27.6" x14ac:dyDescent="0.25">
      <c r="A138" s="21" t="s">
        <v>169</v>
      </c>
      <c r="B138" s="28" t="s">
        <v>164</v>
      </c>
      <c r="C138" s="67">
        <v>3.8</v>
      </c>
      <c r="D138" s="62"/>
      <c r="E138" s="62"/>
      <c r="F138" s="62"/>
      <c r="G138" s="19"/>
      <c r="H138" s="19"/>
      <c r="I138" s="19"/>
      <c r="J138" s="19"/>
      <c r="K138" s="19"/>
      <c r="L138" s="19"/>
      <c r="M138" s="19"/>
      <c r="N138" s="19"/>
      <c r="O138" s="19"/>
      <c r="P138" s="10"/>
      <c r="Q138" s="19"/>
      <c r="R138" s="27"/>
    </row>
    <row r="139" spans="1:18" ht="55.2" x14ac:dyDescent="0.25">
      <c r="A139" s="21" t="s">
        <v>170</v>
      </c>
      <c r="B139" s="28" t="s">
        <v>171</v>
      </c>
      <c r="C139" s="67"/>
      <c r="D139" s="62"/>
      <c r="E139" s="62"/>
      <c r="F139" s="62"/>
      <c r="G139" s="19"/>
      <c r="H139" s="19"/>
      <c r="I139" s="19"/>
      <c r="J139" s="19"/>
      <c r="K139" s="19"/>
      <c r="L139" s="19"/>
      <c r="M139" s="19"/>
      <c r="N139" s="19"/>
      <c r="O139" s="19"/>
      <c r="P139" s="10"/>
      <c r="Q139" s="19"/>
      <c r="R139" s="27"/>
    </row>
    <row r="140" spans="1:18" ht="27.6" x14ac:dyDescent="0.25">
      <c r="A140" s="21" t="s">
        <v>172</v>
      </c>
      <c r="B140" s="28" t="s">
        <v>164</v>
      </c>
      <c r="C140" s="67"/>
      <c r="D140" s="62"/>
      <c r="E140" s="62"/>
      <c r="F140" s="62"/>
      <c r="G140" s="19"/>
      <c r="H140" s="19"/>
      <c r="I140" s="19"/>
      <c r="J140" s="19"/>
      <c r="K140" s="19"/>
      <c r="L140" s="19"/>
      <c r="M140" s="19"/>
      <c r="N140" s="19"/>
      <c r="O140" s="19"/>
      <c r="P140" s="9"/>
      <c r="Q140" s="19"/>
      <c r="R140" s="27"/>
    </row>
    <row r="141" spans="1:18" ht="55.2" x14ac:dyDescent="0.25">
      <c r="A141" s="21" t="s">
        <v>173</v>
      </c>
      <c r="B141" s="28" t="s">
        <v>171</v>
      </c>
      <c r="C141" s="67"/>
      <c r="D141" s="62"/>
      <c r="E141" s="62"/>
      <c r="F141" s="62"/>
      <c r="G141" s="19"/>
      <c r="H141" s="19"/>
      <c r="I141" s="19"/>
      <c r="J141" s="19"/>
      <c r="K141" s="19"/>
      <c r="L141" s="19"/>
      <c r="M141" s="19"/>
      <c r="N141" s="19"/>
      <c r="O141" s="19"/>
      <c r="P141" s="10"/>
      <c r="Q141" s="19"/>
      <c r="R141" s="27"/>
    </row>
    <row r="142" spans="1:18" ht="27.6" x14ac:dyDescent="0.25">
      <c r="A142" s="21" t="s">
        <v>174</v>
      </c>
      <c r="B142" s="28" t="s">
        <v>164</v>
      </c>
      <c r="C142" s="67"/>
      <c r="D142" s="62"/>
      <c r="E142" s="62"/>
      <c r="F142" s="62"/>
      <c r="G142" s="19"/>
      <c r="H142" s="19"/>
      <c r="I142" s="19"/>
      <c r="J142" s="19"/>
      <c r="K142" s="19"/>
      <c r="L142" s="19"/>
      <c r="M142" s="19"/>
      <c r="N142" s="19"/>
      <c r="O142" s="19"/>
      <c r="P142" s="10"/>
      <c r="Q142" s="19"/>
      <c r="R142" s="27"/>
    </row>
    <row r="143" spans="1:18" x14ac:dyDescent="0.25">
      <c r="A143" s="21"/>
      <c r="B143" s="37" t="s">
        <v>175</v>
      </c>
      <c r="C143" s="67"/>
      <c r="D143" s="62"/>
      <c r="E143" s="62"/>
      <c r="F143" s="62"/>
      <c r="G143" s="19"/>
      <c r="H143" s="19"/>
      <c r="I143" s="19"/>
      <c r="J143" s="19"/>
      <c r="K143" s="19"/>
      <c r="L143" s="19"/>
      <c r="M143" s="19"/>
      <c r="N143" s="19"/>
      <c r="O143" s="19"/>
      <c r="P143" s="10"/>
      <c r="Q143" s="19"/>
      <c r="R143" s="27"/>
    </row>
    <row r="144" spans="1:18" ht="110.4" x14ac:dyDescent="0.25">
      <c r="A144" s="21" t="s">
        <v>176</v>
      </c>
      <c r="B144" s="28" t="s">
        <v>177</v>
      </c>
      <c r="C144" s="67"/>
      <c r="D144" s="62"/>
      <c r="E144" s="62"/>
      <c r="F144" s="62"/>
      <c r="G144" s="19"/>
      <c r="H144" s="19"/>
      <c r="I144" s="19"/>
      <c r="J144" s="19"/>
      <c r="K144" s="19"/>
      <c r="L144" s="19"/>
      <c r="M144" s="19"/>
      <c r="N144" s="19"/>
      <c r="O144" s="19"/>
      <c r="P144" s="9"/>
      <c r="Q144" s="19"/>
      <c r="R144" s="27"/>
    </row>
    <row r="145" spans="1:18" ht="27.6" x14ac:dyDescent="0.25">
      <c r="A145" s="21" t="s">
        <v>178</v>
      </c>
      <c r="B145" s="28" t="s">
        <v>164</v>
      </c>
      <c r="C145" s="67"/>
      <c r="D145" s="62"/>
      <c r="E145" s="62"/>
      <c r="F145" s="62"/>
      <c r="G145" s="19"/>
      <c r="H145" s="19"/>
      <c r="I145" s="19"/>
      <c r="J145" s="19"/>
      <c r="K145" s="19"/>
      <c r="L145" s="19"/>
      <c r="M145" s="19"/>
      <c r="N145" s="19"/>
      <c r="O145" s="19"/>
      <c r="P145" s="10"/>
      <c r="Q145" s="19"/>
      <c r="R145" s="27"/>
    </row>
    <row r="146" spans="1:18" ht="27.6" x14ac:dyDescent="0.25">
      <c r="A146" s="31">
        <v>5</v>
      </c>
      <c r="B146" s="32" t="s">
        <v>179</v>
      </c>
      <c r="C146" s="72">
        <f>C147+C150+C153+C156+C157+C160+C163+C164+C165+C166+C167+C168+C172</f>
        <v>2295.5</v>
      </c>
      <c r="D146" s="72">
        <f>D147+D150+D153+D156+D157+D160+D163+D164+D165+D166+D167+D168+D172</f>
        <v>1205.2</v>
      </c>
      <c r="E146" s="72">
        <f>E147+E150+E153+E156+E157+E160+E163+E164+E165+E166+E167+E168+E172</f>
        <v>706.4</v>
      </c>
      <c r="F146" s="72">
        <f>F147+F150+F153+F156+F157+F160+F163+F164+F165+F166+F167+F168+F172</f>
        <v>1205.2</v>
      </c>
      <c r="G146" s="23">
        <f t="shared" ref="G146" si="120">G147+G150+G153+G156+G157+G160+G163+G164+G165+G166+G167+G168+G172</f>
        <v>471.8</v>
      </c>
      <c r="H146" s="23"/>
      <c r="I146" s="23"/>
      <c r="J146" s="23"/>
      <c r="K146" s="23"/>
      <c r="L146" s="23">
        <f t="shared" ref="L146" si="121">L147+L150+L153+L156+L157+L160+L163+L164+L165+L166+L167+L168+L172</f>
        <v>467.70000000000005</v>
      </c>
      <c r="M146" s="23"/>
      <c r="N146" s="23"/>
      <c r="O146" s="23">
        <f t="shared" ref="O146" si="122">O147+O150+O153+O156+O157+O160+O163+O164+O165+O166+O167+O168+O172</f>
        <v>467</v>
      </c>
      <c r="P146" s="10"/>
      <c r="Q146" s="23"/>
      <c r="R146" s="27"/>
    </row>
    <row r="147" spans="1:18" x14ac:dyDescent="0.25">
      <c r="A147" s="21" t="s">
        <v>180</v>
      </c>
      <c r="B147" s="28" t="s">
        <v>181</v>
      </c>
      <c r="C147" s="73">
        <f>C148+C149</f>
        <v>352.6</v>
      </c>
      <c r="D147" s="73">
        <f t="shared" ref="D147:E147" si="123">D148+D149</f>
        <v>149.69999999999999</v>
      </c>
      <c r="E147" s="73">
        <f t="shared" si="123"/>
        <v>110.3</v>
      </c>
      <c r="F147" s="73">
        <f t="shared" ref="F147" si="124">F148+F149</f>
        <v>149.69999999999999</v>
      </c>
      <c r="G147" s="26">
        <f t="shared" ref="G147" si="125">G148+G149</f>
        <v>50</v>
      </c>
      <c r="H147" s="26"/>
      <c r="I147" s="26"/>
      <c r="J147" s="26"/>
      <c r="K147" s="26"/>
      <c r="L147" s="26">
        <f t="shared" ref="L147" si="126">L148+L149</f>
        <v>50</v>
      </c>
      <c r="M147" s="26"/>
      <c r="N147" s="26"/>
      <c r="O147" s="26">
        <f t="shared" ref="O147" si="127">O148+O149</f>
        <v>50</v>
      </c>
      <c r="P147" s="9"/>
      <c r="Q147" s="26"/>
      <c r="R147" s="27"/>
    </row>
    <row r="148" spans="1:18" x14ac:dyDescent="0.25">
      <c r="A148" s="21" t="s">
        <v>182</v>
      </c>
      <c r="B148" s="28" t="s">
        <v>183</v>
      </c>
      <c r="C148" s="67">
        <v>352.6</v>
      </c>
      <c r="D148" s="62">
        <v>149.69999999999999</v>
      </c>
      <c r="E148" s="62">
        <v>110.3</v>
      </c>
      <c r="F148" s="62">
        <v>149.69999999999999</v>
      </c>
      <c r="G148" s="19">
        <v>50</v>
      </c>
      <c r="H148" s="19"/>
      <c r="I148" s="19"/>
      <c r="J148" s="19"/>
      <c r="K148" s="19"/>
      <c r="L148" s="19">
        <v>50</v>
      </c>
      <c r="M148" s="19"/>
      <c r="N148" s="19"/>
      <c r="O148" s="19">
        <v>50</v>
      </c>
      <c r="P148" s="10"/>
      <c r="Q148" s="19"/>
      <c r="R148" s="27"/>
    </row>
    <row r="149" spans="1:18" ht="27.6" x14ac:dyDescent="0.25">
      <c r="A149" s="21" t="s">
        <v>184</v>
      </c>
      <c r="B149" s="28" t="s">
        <v>72</v>
      </c>
      <c r="C149" s="67"/>
      <c r="D149" s="62"/>
      <c r="E149" s="62"/>
      <c r="F149" s="62"/>
      <c r="G149" s="19"/>
      <c r="H149" s="19"/>
      <c r="I149" s="19"/>
      <c r="J149" s="19"/>
      <c r="K149" s="19"/>
      <c r="L149" s="19"/>
      <c r="M149" s="19"/>
      <c r="N149" s="19"/>
      <c r="O149" s="19"/>
      <c r="P149" s="10"/>
      <c r="Q149" s="19"/>
      <c r="R149" s="27"/>
    </row>
    <row r="150" spans="1:18" ht="41.4" x14ac:dyDescent="0.25">
      <c r="A150" s="21" t="s">
        <v>185</v>
      </c>
      <c r="B150" s="28" t="s">
        <v>186</v>
      </c>
      <c r="C150" s="73">
        <f>C151+C152</f>
        <v>340.7</v>
      </c>
      <c r="D150" s="73">
        <f t="shared" ref="D150:E150" si="128">D151+D152</f>
        <v>355</v>
      </c>
      <c r="E150" s="73">
        <f t="shared" si="128"/>
        <v>167</v>
      </c>
      <c r="F150" s="73">
        <f t="shared" ref="F150" si="129">F151+F152</f>
        <v>355</v>
      </c>
      <c r="G150" s="26">
        <f t="shared" ref="G150" si="130">G151+G152</f>
        <v>93</v>
      </c>
      <c r="H150" s="26"/>
      <c r="I150" s="26"/>
      <c r="J150" s="26"/>
      <c r="K150" s="26"/>
      <c r="L150" s="26">
        <f t="shared" ref="L150" si="131">L151+L152</f>
        <v>93</v>
      </c>
      <c r="M150" s="26"/>
      <c r="N150" s="26"/>
      <c r="O150" s="26">
        <f t="shared" ref="O150" si="132">O151+O152</f>
        <v>93</v>
      </c>
      <c r="P150" s="10"/>
      <c r="Q150" s="26"/>
      <c r="R150" s="27"/>
    </row>
    <row r="151" spans="1:18" ht="27.6" x14ac:dyDescent="0.25">
      <c r="A151" s="21" t="s">
        <v>187</v>
      </c>
      <c r="B151" s="28" t="s">
        <v>188</v>
      </c>
      <c r="C151" s="67">
        <v>340.7</v>
      </c>
      <c r="D151" s="67">
        <v>355</v>
      </c>
      <c r="E151" s="67">
        <v>167</v>
      </c>
      <c r="F151" s="67">
        <v>355</v>
      </c>
      <c r="G151" s="29">
        <v>93</v>
      </c>
      <c r="H151" s="29"/>
      <c r="I151" s="29"/>
      <c r="J151" s="29"/>
      <c r="K151" s="29"/>
      <c r="L151" s="29">
        <v>93</v>
      </c>
      <c r="M151" s="29"/>
      <c r="N151" s="29"/>
      <c r="O151" s="29">
        <v>93</v>
      </c>
      <c r="P151" s="10"/>
      <c r="Q151" s="29"/>
      <c r="R151" s="27"/>
    </row>
    <row r="152" spans="1:18" ht="27.6" x14ac:dyDescent="0.25">
      <c r="A152" s="21" t="s">
        <v>189</v>
      </c>
      <c r="B152" s="28" t="s">
        <v>72</v>
      </c>
      <c r="C152" s="67"/>
      <c r="D152" s="62"/>
      <c r="E152" s="62"/>
      <c r="F152" s="62"/>
      <c r="G152" s="19"/>
      <c r="H152" s="19"/>
      <c r="I152" s="19"/>
      <c r="J152" s="19"/>
      <c r="K152" s="19"/>
      <c r="L152" s="19"/>
      <c r="M152" s="19"/>
      <c r="N152" s="19"/>
      <c r="O152" s="19"/>
      <c r="P152" s="10"/>
      <c r="Q152" s="19"/>
      <c r="R152" s="27"/>
    </row>
    <row r="153" spans="1:18" ht="19.5" customHeight="1" x14ac:dyDescent="0.25">
      <c r="A153" s="21" t="s">
        <v>190</v>
      </c>
      <c r="B153" s="28" t="s">
        <v>191</v>
      </c>
      <c r="C153" s="73">
        <f>C154+C155</f>
        <v>45.1</v>
      </c>
      <c r="D153" s="73">
        <f t="shared" ref="D153:E153" si="133">D154+D155</f>
        <v>34</v>
      </c>
      <c r="E153" s="73">
        <f t="shared" si="133"/>
        <v>24.6</v>
      </c>
      <c r="F153" s="73">
        <f t="shared" ref="F153" si="134">F154+F155</f>
        <v>34</v>
      </c>
      <c r="G153" s="26">
        <f t="shared" ref="G153" si="135">G154+G155</f>
        <v>20</v>
      </c>
      <c r="H153" s="26"/>
      <c r="I153" s="26"/>
      <c r="J153" s="26"/>
      <c r="K153" s="26"/>
      <c r="L153" s="26">
        <f t="shared" ref="L153" si="136">L154+L155</f>
        <v>20</v>
      </c>
      <c r="M153" s="26"/>
      <c r="N153" s="26"/>
      <c r="O153" s="26">
        <f t="shared" ref="O153" si="137">O154+O155</f>
        <v>20</v>
      </c>
      <c r="P153" s="10"/>
      <c r="Q153" s="26"/>
      <c r="R153" s="27"/>
    </row>
    <row r="154" spans="1:18" x14ac:dyDescent="0.25">
      <c r="A154" s="21" t="s">
        <v>192</v>
      </c>
      <c r="B154" s="28" t="s">
        <v>193</v>
      </c>
      <c r="C154" s="67">
        <v>32</v>
      </c>
      <c r="D154" s="62">
        <v>31.5</v>
      </c>
      <c r="E154" s="62">
        <v>22.1</v>
      </c>
      <c r="F154" s="62">
        <v>31.5</v>
      </c>
      <c r="G154" s="19">
        <v>20</v>
      </c>
      <c r="H154" s="19"/>
      <c r="I154" s="19"/>
      <c r="J154" s="19"/>
      <c r="K154" s="19"/>
      <c r="L154" s="19">
        <v>20</v>
      </c>
      <c r="M154" s="19"/>
      <c r="N154" s="19"/>
      <c r="O154" s="19">
        <v>20</v>
      </c>
      <c r="P154" s="10"/>
      <c r="Q154" s="19"/>
      <c r="R154" s="27"/>
    </row>
    <row r="155" spans="1:18" ht="27.6" x14ac:dyDescent="0.25">
      <c r="A155" s="21" t="s">
        <v>194</v>
      </c>
      <c r="B155" s="28" t="s">
        <v>72</v>
      </c>
      <c r="C155" s="67">
        <v>13.1</v>
      </c>
      <c r="D155" s="62">
        <v>2.5</v>
      </c>
      <c r="E155" s="62">
        <v>2.5</v>
      </c>
      <c r="F155" s="62">
        <v>2.5</v>
      </c>
      <c r="G155" s="19"/>
      <c r="H155" s="19"/>
      <c r="I155" s="19"/>
      <c r="J155" s="19"/>
      <c r="K155" s="19"/>
      <c r="L155" s="19"/>
      <c r="M155" s="19"/>
      <c r="N155" s="19"/>
      <c r="O155" s="19"/>
      <c r="P155" s="10"/>
      <c r="Q155" s="19"/>
      <c r="R155" s="27"/>
    </row>
    <row r="156" spans="1:18" x14ac:dyDescent="0.25">
      <c r="A156" s="21" t="s">
        <v>195</v>
      </c>
      <c r="B156" s="28" t="s">
        <v>196</v>
      </c>
      <c r="C156" s="67">
        <v>205.8</v>
      </c>
      <c r="D156" s="62"/>
      <c r="E156" s="62"/>
      <c r="F156" s="62"/>
      <c r="G156" s="38"/>
      <c r="H156" s="38"/>
      <c r="I156" s="38"/>
      <c r="J156" s="38"/>
      <c r="K156" s="38"/>
      <c r="L156" s="38"/>
      <c r="M156" s="38"/>
      <c r="N156" s="38"/>
      <c r="O156" s="38"/>
      <c r="P156" s="9"/>
      <c r="Q156" s="38"/>
      <c r="R156" s="27"/>
    </row>
    <row r="157" spans="1:18" ht="27.6" x14ac:dyDescent="0.25">
      <c r="A157" s="21" t="s">
        <v>197</v>
      </c>
      <c r="B157" s="28" t="s">
        <v>198</v>
      </c>
      <c r="C157" s="73">
        <f>C158+C159</f>
        <v>0</v>
      </c>
      <c r="D157" s="73">
        <f t="shared" ref="D157:E157" si="138">D158+D159</f>
        <v>0</v>
      </c>
      <c r="E157" s="73">
        <f t="shared" si="138"/>
        <v>0</v>
      </c>
      <c r="F157" s="73">
        <f t="shared" ref="F157" si="139">F158+F159</f>
        <v>0</v>
      </c>
      <c r="G157" s="26">
        <f t="shared" ref="G157" si="140">G158+G159</f>
        <v>0</v>
      </c>
      <c r="H157" s="26"/>
      <c r="I157" s="26"/>
      <c r="J157" s="26"/>
      <c r="K157" s="26"/>
      <c r="L157" s="26">
        <f t="shared" ref="L157" si="141">L158+L159</f>
        <v>0</v>
      </c>
      <c r="M157" s="26"/>
      <c r="N157" s="26"/>
      <c r="O157" s="26">
        <f t="shared" ref="O157" si="142">O158+O159</f>
        <v>0</v>
      </c>
      <c r="P157" s="9"/>
      <c r="Q157" s="26"/>
      <c r="R157" s="27"/>
    </row>
    <row r="158" spans="1:18" ht="27.6" x14ac:dyDescent="0.25">
      <c r="A158" s="21" t="s">
        <v>199</v>
      </c>
      <c r="B158" s="28" t="s">
        <v>200</v>
      </c>
      <c r="C158" s="67"/>
      <c r="D158" s="62"/>
      <c r="E158" s="62"/>
      <c r="F158" s="62"/>
      <c r="G158" s="19"/>
      <c r="H158" s="19"/>
      <c r="I158" s="19"/>
      <c r="J158" s="19"/>
      <c r="K158" s="19"/>
      <c r="L158" s="19"/>
      <c r="M158" s="19"/>
      <c r="N158" s="19"/>
      <c r="O158" s="19"/>
      <c r="P158" s="39"/>
      <c r="Q158" s="19"/>
    </row>
    <row r="159" spans="1:18" ht="27.6" x14ac:dyDescent="0.25">
      <c r="A159" s="21" t="s">
        <v>201</v>
      </c>
      <c r="B159" s="28" t="s">
        <v>72</v>
      </c>
      <c r="C159" s="67"/>
      <c r="D159" s="62"/>
      <c r="E159" s="62"/>
      <c r="F159" s="62"/>
      <c r="G159" s="19"/>
      <c r="H159" s="19"/>
      <c r="I159" s="19"/>
      <c r="J159" s="19"/>
      <c r="K159" s="19"/>
      <c r="L159" s="19"/>
      <c r="M159" s="19"/>
      <c r="N159" s="19"/>
      <c r="O159" s="19"/>
      <c r="P159" s="10"/>
      <c r="Q159" s="19"/>
    </row>
    <row r="160" spans="1:18" ht="27.6" x14ac:dyDescent="0.25">
      <c r="A160" s="21" t="s">
        <v>202</v>
      </c>
      <c r="B160" s="28" t="s">
        <v>203</v>
      </c>
      <c r="C160" s="73">
        <f>C161+C162</f>
        <v>350.3</v>
      </c>
      <c r="D160" s="73">
        <f t="shared" ref="D160:E160" si="143">D161+D162</f>
        <v>215.1</v>
      </c>
      <c r="E160" s="73">
        <f t="shared" si="143"/>
        <v>111.7</v>
      </c>
      <c r="F160" s="73">
        <f t="shared" ref="F160" si="144">F161+F162</f>
        <v>215.1</v>
      </c>
      <c r="G160" s="26">
        <f t="shared" ref="G160" si="145">G161+G162</f>
        <v>215.1</v>
      </c>
      <c r="H160" s="26"/>
      <c r="I160" s="26"/>
      <c r="J160" s="26"/>
      <c r="K160" s="26"/>
      <c r="L160" s="26">
        <f t="shared" ref="L160" si="146">L161+L162</f>
        <v>215.1</v>
      </c>
      <c r="M160" s="26"/>
      <c r="N160" s="26"/>
      <c r="O160" s="26">
        <f t="shared" ref="O160" si="147">O161+O162</f>
        <v>215.1</v>
      </c>
      <c r="P160" s="39"/>
      <c r="Q160" s="26"/>
    </row>
    <row r="161" spans="1:17" x14ac:dyDescent="0.25">
      <c r="A161" s="21" t="s">
        <v>204</v>
      </c>
      <c r="B161" s="28" t="s">
        <v>205</v>
      </c>
      <c r="C161" s="67">
        <v>350.3</v>
      </c>
      <c r="D161" s="62">
        <v>215.1</v>
      </c>
      <c r="E161" s="62">
        <v>111.7</v>
      </c>
      <c r="F161" s="62">
        <v>215.1</v>
      </c>
      <c r="G161" s="19">
        <v>215.1</v>
      </c>
      <c r="H161" s="19"/>
      <c r="I161" s="19"/>
      <c r="J161" s="19"/>
      <c r="K161" s="19"/>
      <c r="L161" s="19">
        <v>215.1</v>
      </c>
      <c r="M161" s="19"/>
      <c r="N161" s="19"/>
      <c r="O161" s="19">
        <v>215.1</v>
      </c>
      <c r="P161" s="39"/>
      <c r="Q161" s="19"/>
    </row>
    <row r="162" spans="1:17" ht="27.6" x14ac:dyDescent="0.25">
      <c r="A162" s="21" t="s">
        <v>206</v>
      </c>
      <c r="B162" s="28" t="s">
        <v>207</v>
      </c>
      <c r="C162" s="67"/>
      <c r="D162" s="62"/>
      <c r="E162" s="62"/>
      <c r="F162" s="62"/>
      <c r="G162" s="19"/>
      <c r="H162" s="19"/>
      <c r="I162" s="19"/>
      <c r="J162" s="19"/>
      <c r="K162" s="19"/>
      <c r="L162" s="19"/>
      <c r="M162" s="19"/>
      <c r="N162" s="19"/>
      <c r="O162" s="19"/>
      <c r="P162" s="10"/>
      <c r="Q162" s="19"/>
    </row>
    <row r="163" spans="1:17" ht="41.4" x14ac:dyDescent="0.25">
      <c r="A163" s="21" t="s">
        <v>208</v>
      </c>
      <c r="B163" s="28" t="s">
        <v>209</v>
      </c>
      <c r="C163" s="67"/>
      <c r="D163" s="62"/>
      <c r="E163" s="62"/>
      <c r="F163" s="62"/>
      <c r="G163" s="38"/>
      <c r="H163" s="38"/>
      <c r="I163" s="38"/>
      <c r="J163" s="38"/>
      <c r="K163" s="38"/>
      <c r="L163" s="38"/>
      <c r="M163" s="38"/>
      <c r="N163" s="38"/>
      <c r="O163" s="38"/>
      <c r="P163" s="39"/>
      <c r="Q163" s="38"/>
    </row>
    <row r="164" spans="1:17" x14ac:dyDescent="0.25">
      <c r="A164" s="21" t="s">
        <v>210</v>
      </c>
      <c r="B164" s="28" t="s">
        <v>211</v>
      </c>
      <c r="C164" s="67"/>
      <c r="D164" s="62">
        <v>5</v>
      </c>
      <c r="E164" s="62"/>
      <c r="F164" s="62">
        <v>5</v>
      </c>
      <c r="G164" s="19">
        <v>5</v>
      </c>
      <c r="H164" s="19"/>
      <c r="I164" s="19"/>
      <c r="J164" s="19"/>
      <c r="K164" s="19"/>
      <c r="L164" s="19">
        <v>5</v>
      </c>
      <c r="M164" s="19"/>
      <c r="N164" s="19"/>
      <c r="O164" s="19">
        <v>5</v>
      </c>
      <c r="P164" s="39"/>
      <c r="Q164" s="19"/>
    </row>
    <row r="165" spans="1:17" x14ac:dyDescent="0.25">
      <c r="A165" s="21" t="s">
        <v>212</v>
      </c>
      <c r="B165" s="28" t="s">
        <v>213</v>
      </c>
      <c r="C165" s="67"/>
      <c r="D165" s="62"/>
      <c r="E165" s="62"/>
      <c r="F165" s="62"/>
      <c r="G165" s="19"/>
      <c r="H165" s="19"/>
      <c r="I165" s="19"/>
      <c r="J165" s="19"/>
      <c r="K165" s="19"/>
      <c r="L165" s="19"/>
      <c r="M165" s="19"/>
      <c r="N165" s="19"/>
      <c r="O165" s="19"/>
      <c r="P165" s="39"/>
      <c r="Q165" s="19"/>
    </row>
    <row r="166" spans="1:17" ht="27.6" x14ac:dyDescent="0.25">
      <c r="A166" s="21" t="s">
        <v>214</v>
      </c>
      <c r="B166" s="28" t="s">
        <v>215</v>
      </c>
      <c r="C166" s="67"/>
      <c r="D166" s="62"/>
      <c r="E166" s="62"/>
      <c r="F166" s="62"/>
      <c r="G166" s="19"/>
      <c r="H166" s="19"/>
      <c r="I166" s="19"/>
      <c r="J166" s="19"/>
      <c r="K166" s="19"/>
      <c r="L166" s="19"/>
      <c r="M166" s="19"/>
      <c r="N166" s="19"/>
      <c r="O166" s="19"/>
      <c r="P166" s="39"/>
      <c r="Q166" s="19"/>
    </row>
    <row r="167" spans="1:17" ht="27.6" x14ac:dyDescent="0.25">
      <c r="A167" s="21" t="s">
        <v>216</v>
      </c>
      <c r="B167" s="28" t="s">
        <v>217</v>
      </c>
      <c r="C167" s="67"/>
      <c r="D167" s="62"/>
      <c r="E167" s="62"/>
      <c r="F167" s="62"/>
      <c r="G167" s="19"/>
      <c r="H167" s="19"/>
      <c r="I167" s="19"/>
      <c r="J167" s="19"/>
      <c r="K167" s="19"/>
      <c r="L167" s="19"/>
      <c r="M167" s="19"/>
      <c r="N167" s="19"/>
      <c r="O167" s="19"/>
      <c r="P167" s="39"/>
      <c r="Q167" s="19"/>
    </row>
    <row r="168" spans="1:17" ht="103.5" customHeight="1" x14ac:dyDescent="0.25">
      <c r="A168" s="21" t="s">
        <v>218</v>
      </c>
      <c r="B168" s="28" t="s">
        <v>219</v>
      </c>
      <c r="C168" s="67"/>
      <c r="D168" s="62">
        <v>3.6</v>
      </c>
      <c r="E168" s="62">
        <v>3.5</v>
      </c>
      <c r="F168" s="62">
        <v>3.6</v>
      </c>
      <c r="G168" s="19">
        <v>4.7</v>
      </c>
      <c r="H168" s="19"/>
      <c r="I168" s="19"/>
      <c r="J168" s="19"/>
      <c r="K168" s="19"/>
      <c r="L168" s="19"/>
      <c r="M168" s="19"/>
      <c r="N168" s="19"/>
      <c r="O168" s="19"/>
      <c r="P168" s="39"/>
      <c r="Q168" s="19"/>
    </row>
    <row r="169" spans="1:17" ht="27.6" x14ac:dyDescent="0.25">
      <c r="A169" s="21" t="s">
        <v>220</v>
      </c>
      <c r="B169" s="28" t="s">
        <v>221</v>
      </c>
      <c r="C169" s="67"/>
      <c r="D169" s="62"/>
      <c r="E169" s="62"/>
      <c r="F169" s="62"/>
      <c r="G169" s="19"/>
      <c r="H169" s="19"/>
      <c r="I169" s="19"/>
      <c r="J169" s="19"/>
      <c r="K169" s="19"/>
      <c r="L169" s="19"/>
      <c r="M169" s="19"/>
      <c r="N169" s="19"/>
      <c r="O169" s="19"/>
      <c r="P169" s="39"/>
      <c r="Q169" s="19"/>
    </row>
    <row r="170" spans="1:17" ht="41.4" x14ac:dyDescent="0.25">
      <c r="A170" s="21" t="s">
        <v>222</v>
      </c>
      <c r="B170" s="28" t="s">
        <v>132</v>
      </c>
      <c r="C170" s="67"/>
      <c r="D170" s="62"/>
      <c r="E170" s="62"/>
      <c r="F170" s="62"/>
      <c r="G170" s="19"/>
      <c r="H170" s="19"/>
      <c r="I170" s="19"/>
      <c r="J170" s="19"/>
      <c r="K170" s="19"/>
      <c r="L170" s="19"/>
      <c r="M170" s="19"/>
      <c r="N170" s="19"/>
      <c r="O170" s="19"/>
      <c r="P170" s="39"/>
      <c r="Q170" s="19"/>
    </row>
    <row r="171" spans="1:17" x14ac:dyDescent="0.25">
      <c r="A171" s="21" t="s">
        <v>223</v>
      </c>
      <c r="B171" s="28" t="s">
        <v>123</v>
      </c>
      <c r="C171" s="67"/>
      <c r="D171" s="62"/>
      <c r="E171" s="62"/>
      <c r="F171" s="62"/>
      <c r="G171" s="19"/>
      <c r="H171" s="19"/>
      <c r="I171" s="19"/>
      <c r="J171" s="19"/>
      <c r="K171" s="19"/>
      <c r="L171" s="19"/>
      <c r="M171" s="19"/>
      <c r="N171" s="19"/>
      <c r="O171" s="19"/>
      <c r="P171" s="39"/>
      <c r="Q171" s="19"/>
    </row>
    <row r="172" spans="1:17" x14ac:dyDescent="0.25">
      <c r="A172" s="21" t="s">
        <v>224</v>
      </c>
      <c r="B172" s="28" t="s">
        <v>225</v>
      </c>
      <c r="C172" s="73">
        <f>SUM(C173:C204)</f>
        <v>1001</v>
      </c>
      <c r="D172" s="73">
        <f>SUM(D173:D204)</f>
        <v>442.79999999999995</v>
      </c>
      <c r="E172" s="73">
        <f>SUM(E173:E204)</f>
        <v>289.29999999999995</v>
      </c>
      <c r="F172" s="73">
        <f>SUM(F173:F204)</f>
        <v>442.79999999999995</v>
      </c>
      <c r="G172" s="26">
        <f t="shared" ref="G172" si="148">SUM(G173:G204)</f>
        <v>84</v>
      </c>
      <c r="H172" s="26"/>
      <c r="I172" s="26"/>
      <c r="J172" s="26"/>
      <c r="K172" s="26"/>
      <c r="L172" s="26">
        <f t="shared" ref="L172" si="149">SUM(L173:L204)</f>
        <v>84.6</v>
      </c>
      <c r="M172" s="26"/>
      <c r="N172" s="26"/>
      <c r="O172" s="26">
        <f t="shared" ref="O172" si="150">SUM(O173:O204)</f>
        <v>83.9</v>
      </c>
      <c r="P172" s="39"/>
      <c r="Q172" s="26"/>
    </row>
    <row r="173" spans="1:17" ht="26.4" x14ac:dyDescent="0.25">
      <c r="A173" s="21" t="s">
        <v>226</v>
      </c>
      <c r="B173" s="41" t="s">
        <v>227</v>
      </c>
      <c r="C173" s="67"/>
      <c r="D173" s="62"/>
      <c r="E173" s="62"/>
      <c r="F173" s="62"/>
      <c r="G173" s="19"/>
      <c r="H173" s="19"/>
      <c r="I173" s="19"/>
      <c r="J173" s="19"/>
      <c r="K173" s="19"/>
      <c r="L173" s="19"/>
      <c r="M173" s="19"/>
      <c r="N173" s="19"/>
      <c r="O173" s="19"/>
      <c r="P173" s="39"/>
      <c r="Q173" s="19"/>
    </row>
    <row r="174" spans="1:17" ht="105.6" x14ac:dyDescent="0.25">
      <c r="A174" s="21" t="s">
        <v>228</v>
      </c>
      <c r="B174" s="41" t="s">
        <v>229</v>
      </c>
      <c r="C174" s="67"/>
      <c r="D174" s="62"/>
      <c r="E174" s="62"/>
      <c r="F174" s="62"/>
      <c r="G174" s="19"/>
      <c r="H174" s="19"/>
      <c r="I174" s="19"/>
      <c r="J174" s="19"/>
      <c r="K174" s="19"/>
      <c r="L174" s="19"/>
      <c r="M174" s="19"/>
      <c r="N174" s="19"/>
      <c r="O174" s="19"/>
      <c r="P174" s="9">
        <f t="shared" ref="P174" si="151">P41-P76</f>
        <v>0</v>
      </c>
      <c r="Q174" s="19"/>
    </row>
    <row r="175" spans="1:17" ht="26.4" x14ac:dyDescent="0.25">
      <c r="A175" s="21" t="s">
        <v>230</v>
      </c>
      <c r="B175" s="41" t="s">
        <v>231</v>
      </c>
      <c r="C175" s="67"/>
      <c r="D175" s="62"/>
      <c r="E175" s="62"/>
      <c r="F175" s="62"/>
      <c r="G175" s="36"/>
      <c r="H175" s="36"/>
      <c r="I175" s="36"/>
      <c r="J175" s="36"/>
      <c r="K175" s="36"/>
      <c r="L175" s="36"/>
      <c r="M175" s="36"/>
      <c r="N175" s="36"/>
      <c r="O175" s="36"/>
      <c r="P175" s="39"/>
      <c r="Q175" s="36"/>
    </row>
    <row r="176" spans="1:17" x14ac:dyDescent="0.25">
      <c r="A176" s="21" t="s">
        <v>232</v>
      </c>
      <c r="B176" s="41" t="s">
        <v>233</v>
      </c>
      <c r="C176" s="67">
        <v>44.5</v>
      </c>
      <c r="D176" s="62">
        <v>2</v>
      </c>
      <c r="E176" s="62">
        <v>1.6</v>
      </c>
      <c r="F176" s="62">
        <v>2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39"/>
      <c r="Q176" s="19"/>
    </row>
    <row r="177" spans="1:17" ht="46.5" customHeight="1" x14ac:dyDescent="0.25">
      <c r="A177" s="21" t="s">
        <v>234</v>
      </c>
      <c r="B177" s="41" t="s">
        <v>235</v>
      </c>
      <c r="C177" s="67">
        <v>10.6</v>
      </c>
      <c r="D177" s="62">
        <v>12</v>
      </c>
      <c r="E177" s="62">
        <v>2.6</v>
      </c>
      <c r="F177" s="62">
        <v>12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39"/>
      <c r="Q177" s="19"/>
    </row>
    <row r="178" spans="1:17" ht="26.4" x14ac:dyDescent="0.25">
      <c r="A178" s="21" t="s">
        <v>236</v>
      </c>
      <c r="B178" s="41" t="s">
        <v>237</v>
      </c>
      <c r="C178" s="67">
        <v>3.9</v>
      </c>
      <c r="D178" s="62">
        <v>65</v>
      </c>
      <c r="E178" s="62">
        <v>61</v>
      </c>
      <c r="F178" s="62">
        <v>65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39"/>
      <c r="Q178" s="19"/>
    </row>
    <row r="179" spans="1:17" ht="26.4" x14ac:dyDescent="0.25">
      <c r="A179" s="21" t="s">
        <v>238</v>
      </c>
      <c r="B179" s="41" t="s">
        <v>239</v>
      </c>
      <c r="C179" s="67">
        <v>6.7</v>
      </c>
      <c r="D179" s="62">
        <v>1</v>
      </c>
      <c r="E179" s="62">
        <v>0.6</v>
      </c>
      <c r="F179" s="62">
        <v>1</v>
      </c>
      <c r="G179" s="19">
        <v>1</v>
      </c>
      <c r="H179" s="19"/>
      <c r="I179" s="19"/>
      <c r="J179" s="19"/>
      <c r="K179" s="19"/>
      <c r="L179" s="19">
        <v>1</v>
      </c>
      <c r="M179" s="19"/>
      <c r="N179" s="19"/>
      <c r="O179" s="19">
        <v>1</v>
      </c>
      <c r="P179" s="39"/>
      <c r="Q179" s="19"/>
    </row>
    <row r="180" spans="1:17" ht="26.4" x14ac:dyDescent="0.25">
      <c r="A180" s="21" t="s">
        <v>240</v>
      </c>
      <c r="B180" s="41" t="s">
        <v>241</v>
      </c>
      <c r="C180" s="67">
        <v>96.9</v>
      </c>
      <c r="D180" s="62">
        <v>21</v>
      </c>
      <c r="E180" s="62">
        <v>20.7</v>
      </c>
      <c r="F180" s="62">
        <v>21</v>
      </c>
      <c r="G180" s="19">
        <v>48</v>
      </c>
      <c r="H180" s="19"/>
      <c r="I180" s="19"/>
      <c r="J180" s="19"/>
      <c r="K180" s="19"/>
      <c r="L180" s="19">
        <v>48</v>
      </c>
      <c r="M180" s="19"/>
      <c r="N180" s="19"/>
      <c r="O180" s="19">
        <v>48</v>
      </c>
      <c r="P180" s="39"/>
      <c r="Q180" s="19"/>
    </row>
    <row r="181" spans="1:17" ht="26.4" x14ac:dyDescent="0.25">
      <c r="A181" s="21" t="s">
        <v>242</v>
      </c>
      <c r="B181" s="41" t="s">
        <v>243</v>
      </c>
      <c r="C181" s="67">
        <v>59.2</v>
      </c>
      <c r="D181" s="62">
        <v>27</v>
      </c>
      <c r="E181" s="62">
        <v>26.6</v>
      </c>
      <c r="F181" s="62">
        <v>27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39"/>
      <c r="Q181" s="19"/>
    </row>
    <row r="182" spans="1:17" ht="26.4" x14ac:dyDescent="0.25">
      <c r="A182" s="21" t="s">
        <v>244</v>
      </c>
      <c r="B182" s="41" t="s">
        <v>245</v>
      </c>
      <c r="C182" s="67">
        <v>4.3</v>
      </c>
      <c r="D182" s="62">
        <v>4</v>
      </c>
      <c r="E182" s="62">
        <v>4</v>
      </c>
      <c r="F182" s="62">
        <v>4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39"/>
      <c r="Q182" s="19"/>
    </row>
    <row r="183" spans="1:17" ht="26.4" x14ac:dyDescent="0.25">
      <c r="A183" s="21" t="s">
        <v>246</v>
      </c>
      <c r="B183" s="41" t="s">
        <v>247</v>
      </c>
      <c r="C183" s="67">
        <v>20.6</v>
      </c>
      <c r="D183" s="62"/>
      <c r="E183" s="62"/>
      <c r="F183" s="62"/>
      <c r="G183" s="19">
        <v>3</v>
      </c>
      <c r="H183" s="19"/>
      <c r="I183" s="19"/>
      <c r="J183" s="19"/>
      <c r="K183" s="19"/>
      <c r="L183" s="19"/>
      <c r="M183" s="19"/>
      <c r="N183" s="19"/>
      <c r="O183" s="19"/>
      <c r="P183" s="39"/>
      <c r="Q183" s="19"/>
    </row>
    <row r="184" spans="1:17" x14ac:dyDescent="0.25">
      <c r="A184" s="21" t="s">
        <v>248</v>
      </c>
      <c r="B184" s="41" t="s">
        <v>249</v>
      </c>
      <c r="C184" s="67"/>
      <c r="D184" s="62"/>
      <c r="E184" s="62"/>
      <c r="F184" s="62"/>
      <c r="G184" s="19"/>
      <c r="H184" s="19"/>
      <c r="I184" s="19"/>
      <c r="J184" s="19"/>
      <c r="K184" s="19"/>
      <c r="L184" s="19"/>
      <c r="M184" s="19"/>
      <c r="N184" s="19"/>
      <c r="O184" s="19"/>
      <c r="P184" s="39"/>
      <c r="Q184" s="19"/>
    </row>
    <row r="185" spans="1:17" ht="26.4" x14ac:dyDescent="0.25">
      <c r="A185" s="21" t="s">
        <v>250</v>
      </c>
      <c r="B185" s="41" t="s">
        <v>251</v>
      </c>
      <c r="C185" s="67">
        <v>100</v>
      </c>
      <c r="D185" s="62">
        <v>20.2</v>
      </c>
      <c r="E185" s="62">
        <v>19.899999999999999</v>
      </c>
      <c r="F185" s="62">
        <v>20.2</v>
      </c>
      <c r="G185" s="19">
        <v>10</v>
      </c>
      <c r="H185" s="19"/>
      <c r="I185" s="19"/>
      <c r="J185" s="19"/>
      <c r="K185" s="19"/>
      <c r="L185" s="19">
        <v>10</v>
      </c>
      <c r="M185" s="19"/>
      <c r="N185" s="19"/>
      <c r="O185" s="19">
        <v>10</v>
      </c>
      <c r="P185" s="39"/>
      <c r="Q185" s="19"/>
    </row>
    <row r="186" spans="1:17" ht="26.4" x14ac:dyDescent="0.25">
      <c r="A186" s="21" t="s">
        <v>252</v>
      </c>
      <c r="B186" s="41" t="s">
        <v>253</v>
      </c>
      <c r="C186" s="67">
        <v>37.9</v>
      </c>
      <c r="D186" s="62">
        <v>35.1</v>
      </c>
      <c r="E186" s="62">
        <v>35.1</v>
      </c>
      <c r="F186" s="62">
        <v>35.1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39"/>
      <c r="Q186" s="19"/>
    </row>
    <row r="187" spans="1:17" ht="52.8" x14ac:dyDescent="0.25">
      <c r="A187" s="21" t="s">
        <v>254</v>
      </c>
      <c r="B187" s="41" t="s">
        <v>255</v>
      </c>
      <c r="C187" s="67">
        <v>37.799999999999997</v>
      </c>
      <c r="D187" s="62"/>
      <c r="E187" s="62"/>
      <c r="F187" s="62"/>
      <c r="G187" s="19"/>
      <c r="H187" s="19"/>
      <c r="I187" s="19"/>
      <c r="J187" s="19"/>
      <c r="K187" s="19"/>
      <c r="L187" s="19"/>
      <c r="M187" s="19"/>
      <c r="N187" s="19"/>
      <c r="O187" s="19"/>
      <c r="P187" s="39"/>
      <c r="Q187" s="19"/>
    </row>
    <row r="188" spans="1:17" ht="52.8" x14ac:dyDescent="0.25">
      <c r="A188" s="21" t="s">
        <v>256</v>
      </c>
      <c r="B188" s="41" t="s">
        <v>257</v>
      </c>
      <c r="C188" s="67"/>
      <c r="D188" s="62"/>
      <c r="E188" s="62"/>
      <c r="F188" s="62"/>
      <c r="G188" s="19"/>
      <c r="H188" s="19"/>
      <c r="I188" s="19"/>
      <c r="J188" s="19"/>
      <c r="K188" s="19"/>
      <c r="L188" s="19"/>
      <c r="M188" s="19"/>
      <c r="N188" s="19"/>
      <c r="O188" s="19"/>
      <c r="P188" s="39"/>
      <c r="Q188" s="19"/>
    </row>
    <row r="189" spans="1:17" x14ac:dyDescent="0.25">
      <c r="A189" s="21" t="s">
        <v>258</v>
      </c>
      <c r="B189" s="41" t="s">
        <v>259</v>
      </c>
      <c r="C189" s="67">
        <v>1.5</v>
      </c>
      <c r="D189" s="62">
        <v>1</v>
      </c>
      <c r="E189" s="62">
        <v>0.6</v>
      </c>
      <c r="F189" s="62">
        <v>1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39"/>
      <c r="Q189" s="19"/>
    </row>
    <row r="190" spans="1:17" x14ac:dyDescent="0.25">
      <c r="A190" s="21" t="s">
        <v>260</v>
      </c>
      <c r="B190" s="41" t="s">
        <v>261</v>
      </c>
      <c r="C190" s="67"/>
      <c r="D190" s="62"/>
      <c r="E190" s="62"/>
      <c r="F190" s="62"/>
      <c r="G190" s="19"/>
      <c r="H190" s="19"/>
      <c r="I190" s="19"/>
      <c r="J190" s="19"/>
      <c r="K190" s="19"/>
      <c r="L190" s="19"/>
      <c r="M190" s="19"/>
      <c r="N190" s="19"/>
      <c r="O190" s="19"/>
      <c r="P190" s="39"/>
      <c r="Q190" s="19"/>
    </row>
    <row r="191" spans="1:17" x14ac:dyDescent="0.25">
      <c r="A191" s="21" t="s">
        <v>262</v>
      </c>
      <c r="B191" s="41" t="s">
        <v>263</v>
      </c>
      <c r="C191" s="67">
        <v>4.9000000000000004</v>
      </c>
      <c r="D191" s="62">
        <v>2</v>
      </c>
      <c r="E191" s="62">
        <v>2</v>
      </c>
      <c r="F191" s="62">
        <v>2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39"/>
      <c r="Q191" s="19"/>
    </row>
    <row r="192" spans="1:17" x14ac:dyDescent="0.25">
      <c r="A192" s="21" t="s">
        <v>264</v>
      </c>
      <c r="B192" s="41" t="s">
        <v>265</v>
      </c>
      <c r="C192" s="67"/>
      <c r="D192" s="62"/>
      <c r="E192" s="62"/>
      <c r="F192" s="62"/>
      <c r="G192" s="19"/>
      <c r="H192" s="19"/>
      <c r="I192" s="19"/>
      <c r="J192" s="19"/>
      <c r="K192" s="19"/>
      <c r="L192" s="19"/>
      <c r="M192" s="19"/>
      <c r="N192" s="19"/>
      <c r="O192" s="19"/>
      <c r="P192" s="39"/>
      <c r="Q192" s="19"/>
    </row>
    <row r="193" spans="1:17" x14ac:dyDescent="0.25">
      <c r="A193" s="21" t="s">
        <v>266</v>
      </c>
      <c r="B193" s="41" t="s">
        <v>267</v>
      </c>
      <c r="C193" s="67"/>
      <c r="D193" s="62"/>
      <c r="E193" s="62"/>
      <c r="F193" s="62"/>
      <c r="G193" s="19"/>
      <c r="H193" s="19"/>
      <c r="I193" s="19"/>
      <c r="J193" s="19"/>
      <c r="K193" s="19"/>
      <c r="L193" s="19"/>
      <c r="M193" s="19"/>
      <c r="N193" s="19"/>
      <c r="O193" s="19"/>
      <c r="P193" s="39"/>
      <c r="Q193" s="19"/>
    </row>
    <row r="194" spans="1:17" ht="26.4" x14ac:dyDescent="0.25">
      <c r="A194" s="21" t="s">
        <v>268</v>
      </c>
      <c r="B194" s="41" t="s">
        <v>269</v>
      </c>
      <c r="C194" s="67">
        <v>62.3</v>
      </c>
      <c r="D194" s="62">
        <v>21</v>
      </c>
      <c r="E194" s="62">
        <v>20.8</v>
      </c>
      <c r="F194" s="62">
        <v>21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39"/>
      <c r="Q194" s="19"/>
    </row>
    <row r="195" spans="1:17" ht="26.4" x14ac:dyDescent="0.25">
      <c r="A195" s="21" t="s">
        <v>270</v>
      </c>
      <c r="B195" s="41" t="s">
        <v>271</v>
      </c>
      <c r="C195" s="67"/>
      <c r="D195" s="62"/>
      <c r="E195" s="62"/>
      <c r="F195" s="62"/>
      <c r="G195" s="19"/>
      <c r="H195" s="19"/>
      <c r="I195" s="19"/>
      <c r="J195" s="19"/>
      <c r="K195" s="19"/>
      <c r="L195" s="19"/>
      <c r="M195" s="19"/>
      <c r="N195" s="19"/>
      <c r="O195" s="19"/>
      <c r="P195" s="39"/>
      <c r="Q195" s="19"/>
    </row>
    <row r="196" spans="1:17" ht="26.4" x14ac:dyDescent="0.25">
      <c r="A196" s="21" t="s">
        <v>272</v>
      </c>
      <c r="B196" s="41" t="s">
        <v>273</v>
      </c>
      <c r="C196" s="67">
        <v>10</v>
      </c>
      <c r="D196" s="62">
        <v>10</v>
      </c>
      <c r="E196" s="62">
        <v>10</v>
      </c>
      <c r="F196" s="62">
        <v>10</v>
      </c>
      <c r="G196" s="19">
        <v>10</v>
      </c>
      <c r="H196" s="19"/>
      <c r="I196" s="19"/>
      <c r="J196" s="19"/>
      <c r="K196" s="19"/>
      <c r="L196" s="19">
        <v>10</v>
      </c>
      <c r="M196" s="19"/>
      <c r="N196" s="19"/>
      <c r="O196" s="19">
        <v>10</v>
      </c>
      <c r="P196" s="39"/>
      <c r="Q196" s="19"/>
    </row>
    <row r="197" spans="1:17" ht="52.8" x14ac:dyDescent="0.25">
      <c r="A197" s="21" t="s">
        <v>274</v>
      </c>
      <c r="B197" s="41" t="s">
        <v>292</v>
      </c>
      <c r="C197" s="67"/>
      <c r="D197" s="62"/>
      <c r="E197" s="62"/>
      <c r="F197" s="62"/>
      <c r="G197" s="19"/>
      <c r="H197" s="19"/>
      <c r="I197" s="19"/>
      <c r="J197" s="19"/>
      <c r="K197" s="19"/>
      <c r="L197" s="19"/>
      <c r="M197" s="19"/>
      <c r="N197" s="19"/>
      <c r="O197" s="19"/>
      <c r="P197" s="39"/>
      <c r="Q197" s="19"/>
    </row>
    <row r="198" spans="1:17" ht="33.75" customHeight="1" x14ac:dyDescent="0.25">
      <c r="A198" s="21" t="s">
        <v>275</v>
      </c>
      <c r="B198" s="41" t="s">
        <v>276</v>
      </c>
      <c r="C198" s="67">
        <v>4.5999999999999996</v>
      </c>
      <c r="D198" s="62"/>
      <c r="E198" s="62"/>
      <c r="F198" s="62"/>
      <c r="G198" s="19">
        <v>5</v>
      </c>
      <c r="H198" s="19"/>
      <c r="I198" s="19"/>
      <c r="J198" s="19"/>
      <c r="K198" s="19"/>
      <c r="L198" s="19">
        <v>5</v>
      </c>
      <c r="M198" s="19"/>
      <c r="N198" s="19"/>
      <c r="O198" s="19">
        <v>5</v>
      </c>
      <c r="P198" s="39"/>
      <c r="Q198" s="19"/>
    </row>
    <row r="199" spans="1:17" ht="132" x14ac:dyDescent="0.25">
      <c r="A199" s="21" t="s">
        <v>277</v>
      </c>
      <c r="B199" s="50" t="s">
        <v>278</v>
      </c>
      <c r="C199" s="67"/>
      <c r="D199" s="62"/>
      <c r="E199" s="62"/>
      <c r="F199" s="62"/>
      <c r="G199" s="19"/>
      <c r="H199" s="19"/>
      <c r="I199" s="19"/>
      <c r="J199" s="19"/>
      <c r="K199" s="19"/>
      <c r="L199" s="19"/>
      <c r="M199" s="19"/>
      <c r="N199" s="19"/>
      <c r="O199" s="19"/>
      <c r="P199" s="39"/>
      <c r="Q199" s="19"/>
    </row>
    <row r="200" spans="1:17" ht="52.8" x14ac:dyDescent="0.25">
      <c r="A200" s="21" t="s">
        <v>279</v>
      </c>
      <c r="B200" s="41" t="s">
        <v>280</v>
      </c>
      <c r="C200" s="67"/>
      <c r="D200" s="62"/>
      <c r="E200" s="62"/>
      <c r="F200" s="62"/>
      <c r="G200" s="19"/>
      <c r="H200" s="19"/>
      <c r="I200" s="19"/>
      <c r="J200" s="19"/>
      <c r="K200" s="19"/>
      <c r="L200" s="19"/>
      <c r="M200" s="19"/>
      <c r="N200" s="19"/>
      <c r="O200" s="19"/>
      <c r="P200" s="39"/>
      <c r="Q200" s="19"/>
    </row>
    <row r="201" spans="1:17" ht="26.4" x14ac:dyDescent="0.25">
      <c r="A201" s="21" t="s">
        <v>281</v>
      </c>
      <c r="B201" s="41" t="s">
        <v>282</v>
      </c>
      <c r="C201" s="67"/>
      <c r="D201" s="62"/>
      <c r="E201" s="62"/>
      <c r="F201" s="62"/>
      <c r="G201" s="19"/>
      <c r="H201" s="19"/>
      <c r="I201" s="19"/>
      <c r="J201" s="19"/>
      <c r="K201" s="19"/>
      <c r="L201" s="19"/>
      <c r="M201" s="19"/>
      <c r="N201" s="19"/>
      <c r="O201" s="19"/>
      <c r="P201" s="39"/>
      <c r="Q201" s="19"/>
    </row>
    <row r="202" spans="1:17" ht="39.6" x14ac:dyDescent="0.25">
      <c r="A202" s="21" t="s">
        <v>283</v>
      </c>
      <c r="B202" s="41" t="s">
        <v>284</v>
      </c>
      <c r="C202" s="67"/>
      <c r="D202" s="62"/>
      <c r="E202" s="62"/>
      <c r="F202" s="62"/>
      <c r="G202" s="19"/>
      <c r="H202" s="19"/>
      <c r="I202" s="19"/>
      <c r="J202" s="19"/>
      <c r="K202" s="19"/>
      <c r="L202" s="19"/>
      <c r="M202" s="19"/>
      <c r="N202" s="19"/>
      <c r="O202" s="19"/>
      <c r="P202" s="39"/>
      <c r="Q202" s="19"/>
    </row>
    <row r="203" spans="1:17" x14ac:dyDescent="0.25">
      <c r="A203" s="21" t="s">
        <v>285</v>
      </c>
      <c r="B203" s="41" t="s">
        <v>286</v>
      </c>
      <c r="C203" s="67">
        <v>352</v>
      </c>
      <c r="D203" s="62">
        <v>135</v>
      </c>
      <c r="E203" s="62">
        <v>4.7</v>
      </c>
      <c r="F203" s="62">
        <v>135</v>
      </c>
      <c r="G203" s="19">
        <v>7</v>
      </c>
      <c r="H203" s="19"/>
      <c r="I203" s="19"/>
      <c r="J203" s="19"/>
      <c r="K203" s="19"/>
      <c r="L203" s="19">
        <v>10.6</v>
      </c>
      <c r="M203" s="19"/>
      <c r="N203" s="19"/>
      <c r="O203" s="19">
        <v>9.9</v>
      </c>
      <c r="P203" s="39"/>
      <c r="Q203" s="19"/>
    </row>
    <row r="204" spans="1:17" ht="26.4" x14ac:dyDescent="0.25">
      <c r="A204" s="21" t="s">
        <v>287</v>
      </c>
      <c r="B204" s="41" t="s">
        <v>288</v>
      </c>
      <c r="C204" s="67">
        <v>143.30000000000001</v>
      </c>
      <c r="D204" s="62">
        <v>86.5</v>
      </c>
      <c r="E204" s="62">
        <v>79.099999999999994</v>
      </c>
      <c r="F204" s="62">
        <v>86.5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39"/>
      <c r="Q204" s="19"/>
    </row>
    <row r="205" spans="1:17" x14ac:dyDescent="0.25">
      <c r="A205" s="31">
        <v>6</v>
      </c>
      <c r="B205" s="22" t="s">
        <v>289</v>
      </c>
      <c r="C205" s="72">
        <f>C10-C45</f>
        <v>1381.1000000000013</v>
      </c>
      <c r="D205" s="72">
        <f>D10-D45</f>
        <v>0</v>
      </c>
      <c r="E205" s="72">
        <f>E10-E45</f>
        <v>160.60000000000036</v>
      </c>
      <c r="F205" s="72">
        <f>F10-F45</f>
        <v>0</v>
      </c>
      <c r="G205" s="23">
        <f>G10-G45</f>
        <v>0</v>
      </c>
      <c r="H205" s="23"/>
      <c r="I205" s="23"/>
      <c r="J205" s="23"/>
      <c r="K205" s="23"/>
      <c r="L205" s="23">
        <f>L10-L45</f>
        <v>0</v>
      </c>
      <c r="M205" s="23"/>
      <c r="N205" s="23"/>
      <c r="O205" s="23">
        <f>O10-O45</f>
        <v>0</v>
      </c>
      <c r="P205" s="23">
        <f>P10-P45</f>
        <v>103.16454210390404</v>
      </c>
      <c r="Q205" s="23"/>
    </row>
    <row r="207" spans="1:17" x14ac:dyDescent="0.25">
      <c r="A207" s="57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58"/>
      <c r="Q207" s="58"/>
    </row>
  </sheetData>
  <mergeCells count="26">
    <mergeCell ref="G1:P1"/>
    <mergeCell ref="F7:F8"/>
    <mergeCell ref="D6:F6"/>
    <mergeCell ref="P6:P8"/>
    <mergeCell ref="A6:A8"/>
    <mergeCell ref="B6:B8"/>
    <mergeCell ref="C6:C8"/>
    <mergeCell ref="D7:D8"/>
    <mergeCell ref="E7:E8"/>
    <mergeCell ref="A3:P3"/>
    <mergeCell ref="A4:P4"/>
    <mergeCell ref="G6:G8"/>
    <mergeCell ref="J6:J8"/>
    <mergeCell ref="K6:K8"/>
    <mergeCell ref="A53:A54"/>
    <mergeCell ref="I6:I8"/>
    <mergeCell ref="N6:N8"/>
    <mergeCell ref="B207:M207"/>
    <mergeCell ref="A56:A57"/>
    <mergeCell ref="A63:A64"/>
    <mergeCell ref="A69:A70"/>
    <mergeCell ref="Q6:Q8"/>
    <mergeCell ref="L6:L8"/>
    <mergeCell ref="H6:H8"/>
    <mergeCell ref="M6:M8"/>
    <mergeCell ref="O6:O8"/>
  </mergeCells>
  <printOptions horizontalCentered="1"/>
  <pageMargins left="0" right="0" top="0" bottom="0" header="0" footer="0"/>
  <pageSetup paperSize="8" scale="63" fitToWidth="0" fitToHeight="0" orientation="portrait" r:id="rId1"/>
  <headerFooter>
    <oddFooter xml:space="preserve">&amp;R&amp;P+9
</oddFooter>
  </headerFooter>
  <ignoredErrors>
    <ignoredError sqref="O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1.2</vt:lpstr>
      <vt:lpstr>'прил. 1.2'!Заголовки_для_печати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ПУШНИНА ЮЛИЯ АРКАДЬЕВНА</dc:creator>
  <cp:lastModifiedBy>Uzer</cp:lastModifiedBy>
  <cp:lastPrinted>2017-11-17T07:34:49Z</cp:lastPrinted>
  <dcterms:created xsi:type="dcterms:W3CDTF">2014-10-16T10:39:44Z</dcterms:created>
  <dcterms:modified xsi:type="dcterms:W3CDTF">2017-11-22T05:46:02Z</dcterms:modified>
</cp:coreProperties>
</file>