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<sst xmlns="http://schemas.openxmlformats.org/spreadsheetml/2006/main" count="115" uniqueCount="44">
  <si>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</si>
  <si>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</si>
  <si>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</si>
  <si>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</si>
  <si>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 xml:space="preserve">по состоянию на </t>
  </si>
  <si>
    <t>№</t>
  </si>
  <si>
    <t>Наименование доходов</t>
  </si>
  <si>
    <t>Плановые показатели на год</t>
  </si>
  <si>
    <t>Процент исполнения к году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</si>
  <si>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</si>
  <si>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</si>
  <si>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</si>
  <si>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</si>
  <si>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</si>
  <si>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</si>
  <si>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</si>
  <si>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</si>
  <si>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</si>
  <si>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</si>
  <si>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</si>
  <si>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</si>
  <si>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</si>
  <si>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</si>
  <si>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</si>
  <si>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</si>
  <si>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</si>
  <si>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</si>
  <si>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</si>
  <si>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</si>
  <si>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</si>
  <si>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</si>
  <si>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</si>
  <si>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 доходы</t>
  </si>
  <si>
    <t>ВСЕГО СОБСТВЕННЫХ ДОХОДОВ</t>
  </si>
  <si>
    <t xml:space="preserve"> Главыа  Администрации Гагаринского сельского поселения</t>
  </si>
  <si>
    <t>Писарев А.С.</t>
  </si>
  <si>
    <t xml:space="preserve">  Исп. Стрельникова И.А.. тел.:   8 (86384) 5 14 01</t>
  </si>
  <si>
    <t>Плановые показатели 2 квартал</t>
  </si>
  <si>
    <t>Плановые показатели на май</t>
  </si>
  <si>
    <t>Фактические показатели на май 2020 г.</t>
  </si>
  <si>
    <t>Фактические показатели на май 2021 г</t>
  </si>
  <si>
    <t>Процент исполнения май</t>
  </si>
  <si>
    <t>Фактические показатели  на 31.05.2021 вкл</t>
  </si>
  <si>
    <t>Процент исполнения к 2 кварталу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</si>
</sst>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52" applyFont="1" applyBorder="1" applyAlignment="1" applyProtection="1">
      <alignment horizontal="right" vertical="center" wrapText="1"/>
      <protection/>
    </xf>
    <xf numFmtId="0" fontId="4" fillId="0" borderId="0" xfId="52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4" fillId="0" borderId="0" xfId="52" applyFont="1" applyBorder="1" applyAlignment="1" applyProtection="1">
      <alignment/>
      <protection locked="0"/>
    </xf>
    <xf numFmtId="0" fontId="11" fillId="0" borderId="10" xfId="52" applyFont="1" applyFill="1" applyBorder="1" applyAlignment="1" applyProtection="1">
      <alignment horizontal="center" vertical="center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52" applyFont="1" applyFill="1" applyBorder="1" applyAlignment="1" applyProtection="1">
      <alignment/>
      <protection/>
    </xf>
    <xf numFmtId="0" fontId="11" fillId="33" borderId="10" xfId="52" applyFont="1" applyFill="1" applyBorder="1" applyAlignment="1" applyProtection="1">
      <alignment horizontal="center" vertical="center"/>
      <protection/>
    </xf>
    <xf numFmtId="0" fontId="11" fillId="33" borderId="10" xfId="52" applyFont="1" applyFill="1" applyBorder="1" applyAlignment="1" applyProtection="1">
      <alignment horizontal="left" vertical="center" wrapText="1"/>
      <protection/>
    </xf>
    <xf numFmtId="2" fontId="11" fillId="33" borderId="10" xfId="52" applyNumberFormat="1" applyFont="1" applyFill="1" applyBorder="1" applyAlignment="1" applyProtection="1">
      <alignment horizontal="right" vertical="center" wrapText="1"/>
      <protection/>
    </xf>
    <xf numFmtId="2" fontId="12" fillId="33" borderId="12" xfId="0" applyNumberFormat="1" applyFont="1" applyFill="1" applyBorder="1" applyAlignment="1" applyProtection="1">
      <alignment horizontal="right"/>
      <protection/>
    </xf>
    <xf numFmtId="2" fontId="12" fillId="33" borderId="13" xfId="0" applyNumberFormat="1" applyFont="1" applyFill="1" applyBorder="1" applyAlignment="1" applyProtection="1">
      <alignment/>
      <protection/>
    </xf>
    <xf numFmtId="2" fontId="11" fillId="33" borderId="12" xfId="52" applyNumberFormat="1" applyFont="1" applyFill="1" applyBorder="1" applyAlignment="1" applyProtection="1">
      <alignment horizontal="right"/>
      <protection/>
    </xf>
    <xf numFmtId="2" fontId="11" fillId="33" borderId="13" xfId="52" applyNumberFormat="1" applyFont="1" applyFill="1" applyBorder="1" applyProtection="1">
      <alignment/>
      <protection/>
    </xf>
    <xf numFmtId="172" fontId="11" fillId="33" borderId="12" xfId="52" applyNumberFormat="1" applyFont="1" applyFill="1" applyBorder="1" applyAlignment="1" applyProtection="1">
      <alignment horizontal="right"/>
      <protection/>
    </xf>
    <xf numFmtId="2" fontId="7" fillId="33" borderId="14" xfId="52" applyNumberFormat="1" applyFont="1" applyFill="1" applyBorder="1" applyAlignment="1" applyProtection="1">
      <alignment horizontal="center" vertical="top" wrapText="1"/>
      <protection/>
    </xf>
    <xf numFmtId="2" fontId="11" fillId="33" borderId="13" xfId="52" applyNumberFormat="1" applyFont="1" applyFill="1" applyBorder="1" applyAlignment="1" applyProtection="1">
      <alignment horizontal="left" vertical="top" wrapText="1"/>
      <protection/>
    </xf>
    <xf numFmtId="0" fontId="11" fillId="33" borderId="11" xfId="52" applyFont="1" applyFill="1" applyBorder="1" applyAlignment="1" applyProtection="1">
      <alignment/>
      <protection/>
    </xf>
    <xf numFmtId="0" fontId="4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2" xfId="0" applyNumberFormat="1" applyFont="1" applyFill="1" applyBorder="1" applyAlignment="1" applyProtection="1">
      <alignment horizontal="right"/>
      <protection/>
    </xf>
    <xf numFmtId="2" fontId="13" fillId="0" borderId="13" xfId="0" applyNumberFormat="1" applyFont="1" applyFill="1" applyBorder="1" applyAlignment="1" applyProtection="1">
      <alignment/>
      <protection/>
    </xf>
    <xf numFmtId="2" fontId="4" fillId="0" borderId="12" xfId="52" applyNumberFormat="1" applyFont="1" applyFill="1" applyBorder="1" applyAlignment="1" applyProtection="1">
      <alignment horizontal="right"/>
      <protection/>
    </xf>
    <xf numFmtId="2" fontId="4" fillId="0" borderId="13" xfId="52" applyNumberFormat="1" applyFont="1" applyFill="1" applyBorder="1" applyProtection="1">
      <alignment/>
      <protection/>
    </xf>
    <xf numFmtId="172" fontId="4" fillId="0" borderId="12" xfId="52" applyNumberFormat="1" applyFont="1" applyFill="1" applyBorder="1" applyAlignment="1" applyProtection="1">
      <alignment horizontal="right"/>
      <protection/>
    </xf>
    <xf numFmtId="172" fontId="4" fillId="0" borderId="14" xfId="52" applyNumberFormat="1" applyFont="1" applyBorder="1" applyProtection="1">
      <alignment/>
      <protection/>
    </xf>
    <xf numFmtId="2" fontId="4" fillId="0" borderId="13" xfId="52" applyNumberFormat="1" applyFont="1" applyBorder="1" applyAlignment="1" applyProtection="1">
      <alignment horizontal="left" vertical="top" wrapText="1"/>
      <protection/>
    </xf>
    <xf numFmtId="0" fontId="4" fillId="0" borderId="11" xfId="52" applyFont="1" applyBorder="1" applyProtection="1">
      <alignment/>
      <protection/>
    </xf>
    <xf numFmtId="0" fontId="14" fillId="0" borderId="10" xfId="52" applyFont="1" applyBorder="1" applyAlignment="1" applyProtection="1">
      <alignment horizontal="justify" wrapText="1"/>
      <protection/>
    </xf>
    <xf numFmtId="0" fontId="15" fillId="33" borderId="10" xfId="52" applyFont="1" applyFill="1" applyBorder="1" applyAlignment="1" applyProtection="1">
      <alignment horizontal="justify" wrapText="1"/>
      <protection/>
    </xf>
    <xf numFmtId="2" fontId="12" fillId="33" borderId="10" xfId="0" applyNumberFormat="1" applyFont="1" applyFill="1" applyBorder="1" applyAlignment="1" applyProtection="1">
      <alignment/>
      <protection/>
    </xf>
    <xf numFmtId="172" fontId="11" fillId="0" borderId="14" xfId="52" applyNumberFormat="1" applyFont="1" applyBorder="1" applyProtection="1">
      <alignment/>
      <protection/>
    </xf>
    <xf numFmtId="0" fontId="11" fillId="0" borderId="11" xfId="52" applyFont="1" applyBorder="1" applyProtection="1">
      <alignment/>
      <protection/>
    </xf>
    <xf numFmtId="0" fontId="8" fillId="0" borderId="0" xfId="0" applyFont="1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15" fillId="33" borderId="10" xfId="52" applyFont="1" applyFill="1" applyBorder="1" applyAlignment="1" applyProtection="1">
      <alignment horizontal="right" wrapText="1"/>
      <protection/>
    </xf>
    <xf numFmtId="2" fontId="11" fillId="33" borderId="10" xfId="52" applyNumberFormat="1" applyFont="1" applyFill="1" applyBorder="1" applyProtection="1">
      <alignment/>
      <protection/>
    </xf>
    <xf numFmtId="2" fontId="11" fillId="33" borderId="13" xfId="52" applyNumberFormat="1" applyFont="1" applyFill="1" applyBorder="1" applyAlignment="1" applyProtection="1">
      <alignment horizontal="left" wrapText="1"/>
      <protection/>
    </xf>
    <xf numFmtId="0" fontId="4" fillId="0" borderId="15" xfId="52" applyFont="1" applyFill="1" applyBorder="1" applyAlignment="1" applyProtection="1">
      <alignment horizontal="center" vertical="center"/>
      <protection/>
    </xf>
    <xf numFmtId="0" fontId="15" fillId="0" borderId="15" xfId="52" applyFont="1" applyFill="1" applyBorder="1" applyAlignment="1" applyProtection="1">
      <alignment horizontal="right" wrapText="1"/>
      <protection/>
    </xf>
    <xf numFmtId="2" fontId="11" fillId="0" borderId="15" xfId="52" applyNumberFormat="1" applyFont="1" applyFill="1" applyBorder="1" applyProtection="1">
      <alignment/>
      <protection/>
    </xf>
    <xf numFmtId="2" fontId="13" fillId="0" borderId="15" xfId="0" applyNumberFormat="1" applyFont="1" applyFill="1" applyBorder="1" applyAlignment="1" applyProtection="1">
      <alignment/>
      <protection/>
    </xf>
    <xf numFmtId="2" fontId="4" fillId="0" borderId="15" xfId="52" applyNumberFormat="1" applyFont="1" applyFill="1" applyBorder="1" applyProtection="1">
      <alignment/>
      <protection/>
    </xf>
    <xf numFmtId="172" fontId="4" fillId="0" borderId="0" xfId="52" applyNumberFormat="1" applyFont="1" applyFill="1" applyBorder="1" applyProtection="1">
      <alignment/>
      <protection/>
    </xf>
    <xf numFmtId="172" fontId="11" fillId="0" borderId="0" xfId="52" applyNumberFormat="1" applyFont="1" applyFill="1" applyBorder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52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2" fontId="7" fillId="0" borderId="10" xfId="52" applyNumberFormat="1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4" fillId="0" borderId="11" xfId="52" applyFont="1" applyBorder="1" applyAlignment="1" applyProtection="1">
      <alignment horizontal="right" vertical="center" wrapText="1"/>
      <protection/>
    </xf>
    <xf numFmtId="0" fontId="5" fillId="0" borderId="11" xfId="52" applyFont="1" applyBorder="1" applyAlignment="1" applyProtection="1">
      <alignment horizontal="center"/>
      <protection/>
    </xf>
    <xf numFmtId="0" fontId="4" fillId="0" borderId="11" xfId="52" applyFont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horizontal="right" wrapText="1"/>
      <protection locked="0"/>
    </xf>
    <xf numFmtId="0" fontId="4" fillId="0" borderId="17" xfId="52" applyFont="1" applyBorder="1" applyAlignment="1" applyProtection="1">
      <alignment horizontal="center" shrinkToFit="1"/>
      <protection/>
    </xf>
    <xf numFmtId="14" fontId="9" fillId="0" borderId="18" xfId="52" applyNumberFormat="1" applyFont="1" applyBorder="1" applyAlignment="1" applyProtection="1">
      <alignment horizont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="90" zoomScaleSheetLayoutView="90" zoomScalePageLayoutView="0" workbookViewId="0" topLeftCell="A1">
      <selection activeCell="H29" sqref="H29"/>
    </sheetView>
  </sheetViews>
  <sheetFormatPr defaultColWidth="9.28125" defaultRowHeight="15"/>
  <cols>
    <col min="1" max="1" width="4.28125" style="1" customWidth="1"/>
    <col min="2" max="2" width="27.28125" style="1" customWidth="1"/>
    <col min="3" max="3" width="11.7109375" style="1" customWidth="1"/>
    <col min="4" max="4" width="12.57421875" style="1" customWidth="1"/>
    <col min="5" max="5" width="12.57421875" style="2" customWidth="1"/>
    <col min="6" max="6" width="14.57421875" style="2" customWidth="1"/>
    <col min="7" max="7" width="14.7109375" style="3" customWidth="1"/>
    <col min="8" max="8" width="12.57421875" style="3" customWidth="1"/>
    <col min="9" max="9" width="11.57421875" style="1" customWidth="1"/>
    <col min="10" max="10" width="3.7109375" style="1" customWidth="1"/>
    <col min="11" max="11" width="11.7109375" style="1" customWidth="1"/>
    <col min="12" max="12" width="4.00390625" style="1" customWidth="1"/>
    <col min="13" max="13" width="11.28125" style="1" customWidth="1"/>
    <col min="14" max="14" width="0" style="1" hidden="1" customWidth="1"/>
    <col min="15" max="15" width="3.57421875" style="1" customWidth="1"/>
    <col min="16" max="16" width="7.28125" style="1" customWidth="1"/>
    <col min="17" max="16384" width="9.28125" style="1" customWidth="1"/>
  </cols>
  <sheetData>
    <row r="1" spans="1:16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"/>
    </row>
    <row r="2" spans="1:16" ht="22.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5"/>
    </row>
    <row r="3" spans="1:16" ht="15" customHeight="1">
      <c r="A3" s="70" t="s">
        <v>2</v>
      </c>
      <c r="B3" s="70"/>
      <c r="C3" s="71" t="s">
        <v>3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6"/>
    </row>
    <row r="4" spans="1:16" ht="15.75" customHeight="1">
      <c r="A4" s="72" t="s">
        <v>4</v>
      </c>
      <c r="B4" s="72"/>
      <c r="C4" s="73">
        <v>44347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"/>
      <c r="P4" s="8"/>
    </row>
    <row r="5" spans="1:16" s="3" customFormat="1" ht="95.25" customHeight="1">
      <c r="A5" s="9" t="s">
        <v>5</v>
      </c>
      <c r="B5" s="10" t="s">
        <v>6</v>
      </c>
      <c r="C5" s="10" t="s">
        <v>7</v>
      </c>
      <c r="D5" s="10" t="s">
        <v>37</v>
      </c>
      <c r="E5" s="11" t="s">
        <v>38</v>
      </c>
      <c r="F5" s="11" t="s">
        <v>39</v>
      </c>
      <c r="G5" s="11" t="s">
        <v>40</v>
      </c>
      <c r="H5" s="11" t="s">
        <v>42</v>
      </c>
      <c r="I5" s="64" t="s">
        <v>8</v>
      </c>
      <c r="J5" s="64"/>
      <c r="K5" s="64" t="s">
        <v>43</v>
      </c>
      <c r="L5" s="64"/>
      <c r="M5" s="65" t="s">
        <v>41</v>
      </c>
      <c r="N5" s="65"/>
      <c r="O5" s="65"/>
      <c r="P5" s="12"/>
    </row>
    <row r="6" spans="1:16" s="2" customFormat="1" ht="15">
      <c r="A6" s="13"/>
      <c r="B6" s="14" t="s">
        <v>9</v>
      </c>
      <c r="C6" s="15">
        <f aca="true" t="shared" si="0" ref="C6:H6">C7+C8+C10+C11+C12+C13+C14+C15+C16+C9</f>
        <v>4405.5</v>
      </c>
      <c r="D6" s="15">
        <f t="shared" si="0"/>
        <v>1471.7000000000003</v>
      </c>
      <c r="E6" s="15">
        <f t="shared" si="0"/>
        <v>174.89999999999998</v>
      </c>
      <c r="F6" s="15">
        <f t="shared" si="0"/>
        <v>178.7</v>
      </c>
      <c r="G6" s="15">
        <f t="shared" si="0"/>
        <v>182.09999999999997</v>
      </c>
      <c r="H6" s="15">
        <f t="shared" si="0"/>
        <v>1416.0999999999997</v>
      </c>
      <c r="I6" s="16">
        <f>H6/C6*100</f>
        <v>32.14391102031551</v>
      </c>
      <c r="J6" s="17" t="s">
        <v>10</v>
      </c>
      <c r="K6" s="18">
        <f>H6/D6*100</f>
        <v>96.22205612556904</v>
      </c>
      <c r="L6" s="19" t="s">
        <v>10</v>
      </c>
      <c r="M6" s="20">
        <f>G6/E6*100</f>
        <v>104.11663807890221</v>
      </c>
      <c r="N6" s="21"/>
      <c r="O6" s="22" t="s">
        <v>10</v>
      </c>
      <c r="P6" s="23"/>
    </row>
    <row r="7" spans="1:16" ht="14.25" customHeight="1">
      <c r="A7" s="24">
        <v>1</v>
      </c>
      <c r="B7" s="25" t="s">
        <v>11</v>
      </c>
      <c r="C7" s="26"/>
      <c r="D7" s="26"/>
      <c r="E7" s="26"/>
      <c r="F7" s="26"/>
      <c r="G7" s="26"/>
      <c r="H7" s="26"/>
      <c r="I7" s="27" t="e">
        <f>H7/C7*100</f>
        <v>#DIV/0!</v>
      </c>
      <c r="J7" s="28" t="s">
        <v>10</v>
      </c>
      <c r="K7" s="29" t="e">
        <f>H7/D7*100</f>
        <v>#DIV/0!</v>
      </c>
      <c r="L7" s="30" t="s">
        <v>10</v>
      </c>
      <c r="M7" s="31" t="e">
        <f>G7/E7*100</f>
        <v>#DIV/0!</v>
      </c>
      <c r="N7" s="32">
        <v>153</v>
      </c>
      <c r="O7" s="33" t="s">
        <v>10</v>
      </c>
      <c r="P7" s="34"/>
    </row>
    <row r="8" spans="1:16" ht="15">
      <c r="A8" s="24">
        <v>2</v>
      </c>
      <c r="B8" s="35" t="s">
        <v>12</v>
      </c>
      <c r="C8" s="26">
        <v>2092.9</v>
      </c>
      <c r="D8" s="26">
        <v>1002.2</v>
      </c>
      <c r="E8" s="26">
        <v>136.2</v>
      </c>
      <c r="F8" s="26">
        <v>144.9</v>
      </c>
      <c r="G8" s="26">
        <v>136.2</v>
      </c>
      <c r="H8" s="26">
        <v>827.3</v>
      </c>
      <c r="I8" s="27">
        <f aca="true" t="shared" si="1" ref="I8:I29">H8/C8*100</f>
        <v>39.528883367576086</v>
      </c>
      <c r="J8" s="28" t="s">
        <v>10</v>
      </c>
      <c r="K8" s="29">
        <f aca="true" t="shared" si="2" ref="K8:K29">H8/D8*100</f>
        <v>82.5483935342247</v>
      </c>
      <c r="L8" s="30" t="s">
        <v>10</v>
      </c>
      <c r="M8" s="31">
        <f aca="true" t="shared" si="3" ref="M8:M29">G8/E8*100</f>
        <v>100</v>
      </c>
      <c r="N8" s="32">
        <v>57139.8</v>
      </c>
      <c r="O8" s="33" t="s">
        <v>10</v>
      </c>
      <c r="P8" s="34"/>
    </row>
    <row r="9" spans="1:16" ht="44.25" customHeight="1">
      <c r="A9" s="24">
        <v>3</v>
      </c>
      <c r="B9" s="35" t="s">
        <v>13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7" t="e">
        <f t="shared" si="1"/>
        <v>#DIV/0!</v>
      </c>
      <c r="J9" s="28" t="s">
        <v>10</v>
      </c>
      <c r="K9" s="29" t="e">
        <f t="shared" si="2"/>
        <v>#DIV/0!</v>
      </c>
      <c r="L9" s="30" t="s">
        <v>10</v>
      </c>
      <c r="M9" s="31" t="e">
        <f t="shared" si="3"/>
        <v>#DIV/0!</v>
      </c>
      <c r="N9" s="32"/>
      <c r="O9" s="33" t="s">
        <v>10</v>
      </c>
      <c r="P9" s="34"/>
    </row>
    <row r="10" spans="1:16" ht="36.75">
      <c r="A10" s="24">
        <v>4</v>
      </c>
      <c r="B10" s="35" t="s">
        <v>14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7" t="e">
        <f t="shared" si="1"/>
        <v>#DIV/0!</v>
      </c>
      <c r="J10" s="28" t="s">
        <v>10</v>
      </c>
      <c r="K10" s="29" t="e">
        <f t="shared" si="2"/>
        <v>#DIV/0!</v>
      </c>
      <c r="L10" s="30" t="s">
        <v>10</v>
      </c>
      <c r="M10" s="31" t="e">
        <f t="shared" si="3"/>
        <v>#DIV/0!</v>
      </c>
      <c r="N10" s="32">
        <v>1465.4</v>
      </c>
      <c r="O10" s="33" t="s">
        <v>10</v>
      </c>
      <c r="P10" s="34"/>
    </row>
    <row r="11" spans="1:16" ht="24" customHeight="1">
      <c r="A11" s="24">
        <v>5</v>
      </c>
      <c r="B11" s="35" t="s">
        <v>15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 t="e">
        <f t="shared" si="1"/>
        <v>#DIV/0!</v>
      </c>
      <c r="J11" s="28" t="s">
        <v>10</v>
      </c>
      <c r="K11" s="29" t="e">
        <f t="shared" si="2"/>
        <v>#DIV/0!</v>
      </c>
      <c r="L11" s="30" t="s">
        <v>10</v>
      </c>
      <c r="M11" s="31" t="e">
        <f t="shared" si="3"/>
        <v>#DIV/0!</v>
      </c>
      <c r="N11" s="32">
        <v>5470.6</v>
      </c>
      <c r="O11" s="33" t="s">
        <v>10</v>
      </c>
      <c r="P11" s="34"/>
    </row>
    <row r="12" spans="1:16" ht="24" customHeight="1">
      <c r="A12" s="24">
        <v>6</v>
      </c>
      <c r="B12" s="35" t="s">
        <v>16</v>
      </c>
      <c r="C12" s="26">
        <v>88.4</v>
      </c>
      <c r="D12" s="26">
        <v>88.4</v>
      </c>
      <c r="E12" s="26">
        <v>0</v>
      </c>
      <c r="F12" s="26">
        <v>0</v>
      </c>
      <c r="G12" s="26">
        <v>7.2</v>
      </c>
      <c r="H12" s="26">
        <v>269.9</v>
      </c>
      <c r="I12" s="27">
        <f t="shared" si="1"/>
        <v>305.3167420814479</v>
      </c>
      <c r="J12" s="28" t="s">
        <v>10</v>
      </c>
      <c r="K12" s="29">
        <f t="shared" si="2"/>
        <v>305.3167420814479</v>
      </c>
      <c r="L12" s="30" t="s">
        <v>10</v>
      </c>
      <c r="M12" s="31" t="e">
        <f t="shared" si="3"/>
        <v>#DIV/0!</v>
      </c>
      <c r="N12" s="32">
        <v>626.3</v>
      </c>
      <c r="O12" s="33" t="s">
        <v>10</v>
      </c>
      <c r="P12" s="34"/>
    </row>
    <row r="13" spans="1:16" ht="36.75">
      <c r="A13" s="24">
        <v>7</v>
      </c>
      <c r="B13" s="35" t="s">
        <v>17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 t="e">
        <f t="shared" si="1"/>
        <v>#DIV/0!</v>
      </c>
      <c r="J13" s="28" t="s">
        <v>10</v>
      </c>
      <c r="K13" s="29" t="e">
        <f t="shared" si="2"/>
        <v>#DIV/0!</v>
      </c>
      <c r="L13" s="30" t="s">
        <v>10</v>
      </c>
      <c r="M13" s="31" t="e">
        <f t="shared" si="3"/>
        <v>#DIV/0!</v>
      </c>
      <c r="N13" s="32"/>
      <c r="O13" s="33" t="s">
        <v>10</v>
      </c>
      <c r="P13" s="34"/>
    </row>
    <row r="14" spans="1:16" ht="24" customHeight="1">
      <c r="A14" s="24">
        <v>8</v>
      </c>
      <c r="B14" s="35" t="s">
        <v>18</v>
      </c>
      <c r="C14" s="26">
        <v>111.1</v>
      </c>
      <c r="D14" s="26">
        <v>56.9</v>
      </c>
      <c r="E14" s="26">
        <v>0</v>
      </c>
      <c r="F14" s="26">
        <v>0</v>
      </c>
      <c r="G14" s="26">
        <v>0</v>
      </c>
      <c r="H14" s="26">
        <v>55.6</v>
      </c>
      <c r="I14" s="27">
        <f t="shared" si="1"/>
        <v>50.045004500450055</v>
      </c>
      <c r="J14" s="28" t="s">
        <v>10</v>
      </c>
      <c r="K14" s="29">
        <f t="shared" si="2"/>
        <v>97.71528998242532</v>
      </c>
      <c r="L14" s="30" t="s">
        <v>10</v>
      </c>
      <c r="M14" s="31" t="e">
        <f t="shared" si="3"/>
        <v>#DIV/0!</v>
      </c>
      <c r="N14" s="32">
        <v>9878.5</v>
      </c>
      <c r="O14" s="33" t="s">
        <v>10</v>
      </c>
      <c r="P14" s="34"/>
    </row>
    <row r="15" spans="1:16" ht="15">
      <c r="A15" s="24">
        <v>10</v>
      </c>
      <c r="B15" s="35" t="s">
        <v>19</v>
      </c>
      <c r="C15" s="26">
        <v>2112.6</v>
      </c>
      <c r="D15" s="26">
        <v>324</v>
      </c>
      <c r="E15" s="26">
        <v>38.7</v>
      </c>
      <c r="F15" s="26">
        <v>33.6</v>
      </c>
      <c r="G15" s="26">
        <v>38.7</v>
      </c>
      <c r="H15" s="26">
        <v>263.3</v>
      </c>
      <c r="I15" s="27">
        <f t="shared" si="1"/>
        <v>12.463315346019124</v>
      </c>
      <c r="J15" s="28" t="s">
        <v>10</v>
      </c>
      <c r="K15" s="29">
        <f t="shared" si="2"/>
        <v>81.26543209876543</v>
      </c>
      <c r="L15" s="30" t="s">
        <v>10</v>
      </c>
      <c r="M15" s="31">
        <f t="shared" si="3"/>
        <v>100</v>
      </c>
      <c r="N15" s="32"/>
      <c r="O15" s="33" t="s">
        <v>10</v>
      </c>
      <c r="P15" s="34"/>
    </row>
    <row r="16" spans="1:16" ht="15">
      <c r="A16" s="24">
        <v>11</v>
      </c>
      <c r="B16" s="35" t="s">
        <v>20</v>
      </c>
      <c r="C16" s="26">
        <v>0.5</v>
      </c>
      <c r="D16" s="26">
        <v>0.2</v>
      </c>
      <c r="E16" s="26">
        <v>0</v>
      </c>
      <c r="F16" s="26">
        <v>0.2</v>
      </c>
      <c r="G16" s="26">
        <v>0</v>
      </c>
      <c r="H16" s="26">
        <v>0</v>
      </c>
      <c r="I16" s="27">
        <f t="shared" si="1"/>
        <v>0</v>
      </c>
      <c r="J16" s="28" t="s">
        <v>10</v>
      </c>
      <c r="K16" s="29">
        <f t="shared" si="2"/>
        <v>0</v>
      </c>
      <c r="L16" s="30" t="s">
        <v>10</v>
      </c>
      <c r="M16" s="31" t="e">
        <f t="shared" si="3"/>
        <v>#DIV/0!</v>
      </c>
      <c r="N16" s="32">
        <v>4976</v>
      </c>
      <c r="O16" s="33" t="s">
        <v>10</v>
      </c>
      <c r="P16" s="34"/>
    </row>
    <row r="17" spans="1:16" s="40" customFormat="1" ht="14.25">
      <c r="A17" s="13"/>
      <c r="B17" s="36" t="s">
        <v>21</v>
      </c>
      <c r="C17" s="37">
        <f aca="true" t="shared" si="4" ref="C17:H17">C18+C19+C21+C20+C22+C23+C24+C25+C26+C27+C28</f>
        <v>133.7</v>
      </c>
      <c r="D17" s="37">
        <f t="shared" si="4"/>
        <v>53.5</v>
      </c>
      <c r="E17" s="37">
        <f t="shared" si="4"/>
        <v>10.7</v>
      </c>
      <c r="F17" s="37">
        <f t="shared" si="4"/>
        <v>10.7</v>
      </c>
      <c r="G17" s="37">
        <f t="shared" si="4"/>
        <v>10.7</v>
      </c>
      <c r="H17" s="37">
        <f t="shared" si="4"/>
        <v>42.9</v>
      </c>
      <c r="I17" s="16">
        <f t="shared" si="1"/>
        <v>32.086761406133135</v>
      </c>
      <c r="J17" s="17" t="s">
        <v>10</v>
      </c>
      <c r="K17" s="18">
        <f t="shared" si="2"/>
        <v>80.18691588785046</v>
      </c>
      <c r="L17" s="19" t="s">
        <v>10</v>
      </c>
      <c r="M17" s="20">
        <f t="shared" si="3"/>
        <v>100</v>
      </c>
      <c r="N17" s="38"/>
      <c r="O17" s="22" t="s">
        <v>10</v>
      </c>
      <c r="P17" s="39"/>
    </row>
    <row r="18" spans="1:16" ht="84.75" customHeight="1">
      <c r="A18" s="24">
        <v>12</v>
      </c>
      <c r="B18" s="35" t="s">
        <v>22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 t="e">
        <f t="shared" si="1"/>
        <v>#DIV/0!</v>
      </c>
      <c r="J18" s="28" t="s">
        <v>10</v>
      </c>
      <c r="K18" s="29" t="e">
        <f t="shared" si="2"/>
        <v>#DIV/0!</v>
      </c>
      <c r="L18" s="30" t="s">
        <v>10</v>
      </c>
      <c r="M18" s="31" t="e">
        <f t="shared" si="3"/>
        <v>#DIV/0!</v>
      </c>
      <c r="N18" s="32"/>
      <c r="O18" s="33" t="s">
        <v>10</v>
      </c>
      <c r="P18" s="34"/>
    </row>
    <row r="19" spans="1:16" ht="48.75">
      <c r="A19" s="24">
        <v>13</v>
      </c>
      <c r="B19" s="35" t="s">
        <v>23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 t="e">
        <f t="shared" si="1"/>
        <v>#DIV/0!</v>
      </c>
      <c r="J19" s="28" t="s">
        <v>10</v>
      </c>
      <c r="K19" s="29" t="e">
        <f t="shared" si="2"/>
        <v>#DIV/0!</v>
      </c>
      <c r="L19" s="30" t="s">
        <v>10</v>
      </c>
      <c r="M19" s="31" t="e">
        <f t="shared" si="3"/>
        <v>#DIV/0!</v>
      </c>
      <c r="N19" s="32"/>
      <c r="O19" s="33" t="s">
        <v>10</v>
      </c>
      <c r="P19" s="34"/>
    </row>
    <row r="20" spans="1:16" ht="96.75">
      <c r="A20" s="24">
        <v>14</v>
      </c>
      <c r="B20" s="35" t="s">
        <v>24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 t="e">
        <f t="shared" si="1"/>
        <v>#DIV/0!</v>
      </c>
      <c r="J20" s="28" t="s">
        <v>10</v>
      </c>
      <c r="K20" s="29" t="e">
        <f t="shared" si="2"/>
        <v>#DIV/0!</v>
      </c>
      <c r="L20" s="30" t="s">
        <v>10</v>
      </c>
      <c r="M20" s="31" t="e">
        <f t="shared" si="3"/>
        <v>#DIV/0!</v>
      </c>
      <c r="N20" s="32">
        <v>1904.1</v>
      </c>
      <c r="O20" s="33" t="s">
        <v>10</v>
      </c>
      <c r="P20" s="34"/>
    </row>
    <row r="21" spans="1:16" ht="120.75">
      <c r="A21" s="24">
        <v>15</v>
      </c>
      <c r="B21" s="35" t="s">
        <v>25</v>
      </c>
      <c r="C21" s="26">
        <v>133.7</v>
      </c>
      <c r="D21" s="26">
        <v>53.5</v>
      </c>
      <c r="E21" s="26">
        <v>10.7</v>
      </c>
      <c r="F21" s="26">
        <v>10.7</v>
      </c>
      <c r="G21" s="26">
        <v>10.7</v>
      </c>
      <c r="H21" s="26">
        <v>42.9</v>
      </c>
      <c r="I21" s="27">
        <f t="shared" si="1"/>
        <v>32.086761406133135</v>
      </c>
      <c r="J21" s="28" t="s">
        <v>10</v>
      </c>
      <c r="K21" s="29">
        <f t="shared" si="2"/>
        <v>80.18691588785046</v>
      </c>
      <c r="L21" s="30" t="s">
        <v>10</v>
      </c>
      <c r="M21" s="31">
        <f t="shared" si="3"/>
        <v>100</v>
      </c>
      <c r="N21" s="32">
        <v>278.9</v>
      </c>
      <c r="O21" s="33" t="s">
        <v>10</v>
      </c>
      <c r="P21" s="34"/>
    </row>
    <row r="22" spans="1:16" ht="36.75" customHeight="1">
      <c r="A22" s="24">
        <v>16</v>
      </c>
      <c r="B22" s="35" t="s">
        <v>26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 t="e">
        <f t="shared" si="1"/>
        <v>#DIV/0!</v>
      </c>
      <c r="J22" s="28" t="s">
        <v>10</v>
      </c>
      <c r="K22" s="29" t="e">
        <f t="shared" si="2"/>
        <v>#DIV/0!</v>
      </c>
      <c r="L22" s="30" t="s">
        <v>10</v>
      </c>
      <c r="M22" s="31" t="e">
        <f t="shared" si="3"/>
        <v>#DIV/0!</v>
      </c>
      <c r="N22" s="32">
        <v>80</v>
      </c>
      <c r="O22" s="33" t="s">
        <v>10</v>
      </c>
      <c r="P22" s="34"/>
    </row>
    <row r="23" spans="1:16" ht="24.75">
      <c r="A23" s="24">
        <v>17</v>
      </c>
      <c r="B23" s="35" t="s">
        <v>27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 t="e">
        <f t="shared" si="1"/>
        <v>#DIV/0!</v>
      </c>
      <c r="J23" s="28" t="s">
        <v>10</v>
      </c>
      <c r="K23" s="29" t="e">
        <f t="shared" si="2"/>
        <v>#DIV/0!</v>
      </c>
      <c r="L23" s="30" t="s">
        <v>10</v>
      </c>
      <c r="M23" s="31" t="e">
        <f t="shared" si="3"/>
        <v>#DIV/0!</v>
      </c>
      <c r="N23" s="32">
        <v>632.3</v>
      </c>
      <c r="O23" s="33" t="s">
        <v>10</v>
      </c>
      <c r="P23" s="34"/>
    </row>
    <row r="24" spans="1:16" ht="36.75">
      <c r="A24" s="24">
        <v>18</v>
      </c>
      <c r="B24" s="35" t="s">
        <v>28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 t="e">
        <f t="shared" si="1"/>
        <v>#DIV/0!</v>
      </c>
      <c r="J24" s="28" t="s">
        <v>10</v>
      </c>
      <c r="K24" s="29" t="e">
        <f t="shared" si="2"/>
        <v>#DIV/0!</v>
      </c>
      <c r="L24" s="30" t="s">
        <v>10</v>
      </c>
      <c r="M24" s="31" t="e">
        <f t="shared" si="3"/>
        <v>#DIV/0!</v>
      </c>
      <c r="N24" s="32">
        <v>148.3</v>
      </c>
      <c r="O24" s="33" t="s">
        <v>10</v>
      </c>
      <c r="P24" s="34"/>
    </row>
    <row r="25" spans="1:16" ht="97.5" customHeight="1">
      <c r="A25" s="24">
        <v>19</v>
      </c>
      <c r="B25" s="35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7" t="e">
        <f t="shared" si="1"/>
        <v>#DIV/0!</v>
      </c>
      <c r="J25" s="28" t="s">
        <v>10</v>
      </c>
      <c r="K25" s="29" t="e">
        <f t="shared" si="2"/>
        <v>#DIV/0!</v>
      </c>
      <c r="L25" s="30" t="s">
        <v>10</v>
      </c>
      <c r="M25" s="31" t="e">
        <f t="shared" si="3"/>
        <v>#DIV/0!</v>
      </c>
      <c r="N25" s="32">
        <v>517.9</v>
      </c>
      <c r="O25" s="33" t="s">
        <v>10</v>
      </c>
      <c r="P25" s="34"/>
    </row>
    <row r="26" spans="1:16" ht="80.25" customHeight="1">
      <c r="A26" s="24">
        <v>20</v>
      </c>
      <c r="B26" s="35" t="s">
        <v>30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 t="e">
        <f t="shared" si="1"/>
        <v>#DIV/0!</v>
      </c>
      <c r="J26" s="28" t="s">
        <v>10</v>
      </c>
      <c r="K26" s="29" t="e">
        <f t="shared" si="2"/>
        <v>#DIV/0!</v>
      </c>
      <c r="L26" s="30" t="s">
        <v>10</v>
      </c>
      <c r="M26" s="31" t="e">
        <f t="shared" si="3"/>
        <v>#DIV/0!</v>
      </c>
      <c r="N26" s="32">
        <v>5229.3</v>
      </c>
      <c r="O26" s="33" t="s">
        <v>10</v>
      </c>
      <c r="P26" s="34"/>
    </row>
    <row r="27" spans="1:16" ht="28.5" customHeight="1">
      <c r="A27" s="24">
        <v>21</v>
      </c>
      <c r="B27" s="35" t="s">
        <v>31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7" t="e">
        <f t="shared" si="1"/>
        <v>#DIV/0!</v>
      </c>
      <c r="J27" s="28" t="s">
        <v>10</v>
      </c>
      <c r="K27" s="29" t="e">
        <f t="shared" si="2"/>
        <v>#DIV/0!</v>
      </c>
      <c r="L27" s="30" t="s">
        <v>10</v>
      </c>
      <c r="M27" s="31" t="e">
        <f t="shared" si="3"/>
        <v>#DIV/0!</v>
      </c>
      <c r="N27" s="32">
        <v>1317.6</v>
      </c>
      <c r="O27" s="33" t="s">
        <v>10</v>
      </c>
      <c r="P27" s="34"/>
    </row>
    <row r="28" spans="1:16" ht="18.75" customHeight="1">
      <c r="A28" s="24">
        <v>22</v>
      </c>
      <c r="B28" s="35" t="s">
        <v>32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 t="e">
        <f t="shared" si="1"/>
        <v>#DIV/0!</v>
      </c>
      <c r="J28" s="28" t="s">
        <v>10</v>
      </c>
      <c r="K28" s="29" t="e">
        <f t="shared" si="2"/>
        <v>#DIV/0!</v>
      </c>
      <c r="L28" s="30" t="s">
        <v>10</v>
      </c>
      <c r="M28" s="31" t="e">
        <f t="shared" si="3"/>
        <v>#DIV/0!</v>
      </c>
      <c r="N28" s="32">
        <v>22.6</v>
      </c>
      <c r="O28" s="33" t="s">
        <v>10</v>
      </c>
      <c r="P28" s="34"/>
    </row>
    <row r="29" spans="1:16" ht="24.75">
      <c r="A29" s="41"/>
      <c r="B29" s="42" t="s">
        <v>33</v>
      </c>
      <c r="C29" s="43">
        <f aca="true" t="shared" si="5" ref="C29:H29">C6+C17</f>
        <v>4539.2</v>
      </c>
      <c r="D29" s="43">
        <f t="shared" si="5"/>
        <v>1525.2000000000003</v>
      </c>
      <c r="E29" s="43">
        <f>E6+E17</f>
        <v>185.59999999999997</v>
      </c>
      <c r="F29" s="43">
        <f>F6+F17</f>
        <v>189.39999999999998</v>
      </c>
      <c r="G29" s="43">
        <f>G6+G17</f>
        <v>192.79999999999995</v>
      </c>
      <c r="H29" s="43">
        <f t="shared" si="5"/>
        <v>1458.9999999999998</v>
      </c>
      <c r="I29" s="16">
        <f t="shared" si="1"/>
        <v>32.14222770532252</v>
      </c>
      <c r="J29" s="17" t="s">
        <v>10</v>
      </c>
      <c r="K29" s="18">
        <f t="shared" si="2"/>
        <v>95.65958562811431</v>
      </c>
      <c r="L29" s="19" t="s">
        <v>10</v>
      </c>
      <c r="M29" s="20">
        <f t="shared" si="3"/>
        <v>103.87931034482759</v>
      </c>
      <c r="N29" s="38" t="e">
        <f>N7+N8+N10+N11+N12+N13+N14+#REF!+N15+N16+N18+N20+N21+N22+N23+N28+N19+N24+N25+N26+N27</f>
        <v>#REF!</v>
      </c>
      <c r="O29" s="44" t="s">
        <v>10</v>
      </c>
      <c r="P29" s="34"/>
    </row>
    <row r="30" spans="1:16" s="3" customFormat="1" ht="15">
      <c r="A30" s="45"/>
      <c r="B30" s="46"/>
      <c r="C30" s="47"/>
      <c r="D30" s="47"/>
      <c r="E30" s="47"/>
      <c r="F30" s="47"/>
      <c r="G30" s="47"/>
      <c r="H30" s="47"/>
      <c r="I30" s="48"/>
      <c r="J30" s="48"/>
      <c r="K30" s="49"/>
      <c r="L30" s="49"/>
      <c r="M30" s="50"/>
      <c r="N30" s="51"/>
      <c r="O30" s="51"/>
      <c r="P30" s="52"/>
    </row>
    <row r="31" spans="1:16" s="3" customFormat="1" ht="15">
      <c r="A31" s="53"/>
      <c r="B31" s="54" t="s">
        <v>34</v>
      </c>
      <c r="C31" s="55"/>
      <c r="D31" s="54"/>
      <c r="E31" s="54"/>
      <c r="F31" s="56"/>
      <c r="G31" s="66" t="s">
        <v>35</v>
      </c>
      <c r="H31" s="66"/>
      <c r="I31" s="57"/>
      <c r="J31" s="57"/>
      <c r="K31" s="57"/>
      <c r="L31" s="57"/>
      <c r="M31" s="57"/>
      <c r="N31" s="58"/>
      <c r="O31" s="57"/>
      <c r="P31" s="57"/>
    </row>
    <row r="32" spans="1:16" s="3" customFormat="1" ht="15">
      <c r="A32" s="53"/>
      <c r="B32" s="57"/>
      <c r="C32" s="67"/>
      <c r="D32" s="67"/>
      <c r="E32" s="67"/>
      <c r="F32" s="54"/>
      <c r="G32" s="54"/>
      <c r="H32" s="54"/>
      <c r="I32" s="57"/>
      <c r="J32" s="57"/>
      <c r="K32" s="57"/>
      <c r="L32" s="57"/>
      <c r="M32" s="57"/>
      <c r="N32" s="57"/>
      <c r="O32" s="57"/>
      <c r="P32" s="57"/>
    </row>
    <row r="33" spans="1:16" s="3" customFormat="1" ht="27.75" customHeight="1">
      <c r="A33" s="53"/>
      <c r="B33" s="59" t="s">
        <v>36</v>
      </c>
      <c r="C33" s="6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3" customFormat="1" ht="15" customHeight="1">
      <c r="A34" s="53"/>
      <c r="B34" s="6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3" customFormat="1" ht="12.75" customHeight="1">
      <c r="A35" s="53"/>
      <c r="B35" s="6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63"/>
      <c r="O35" s="57"/>
      <c r="P35" s="57"/>
    </row>
    <row r="36" spans="1:13" s="3" customFormat="1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sheetProtection selectLockedCells="1" selectUnlockedCells="1"/>
  <mergeCells count="11">
    <mergeCell ref="C4:N4"/>
    <mergeCell ref="I5:J5"/>
    <mergeCell ref="K5:L5"/>
    <mergeCell ref="M5:O5"/>
    <mergeCell ref="G31:H31"/>
    <mergeCell ref="C32:E32"/>
    <mergeCell ref="A1:O1"/>
    <mergeCell ref="A2:O2"/>
    <mergeCell ref="A3:B3"/>
    <mergeCell ref="C3:O3"/>
    <mergeCell ref="A4:B4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55" r:id="rId1"/>
  <rowBreaks count="1" manualBreakCount="1">
    <brk id="1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2021-04-02T05:45:48Z</cp:lastPrinted>
  <dcterms:modified xsi:type="dcterms:W3CDTF">2021-06-01T11:33:32Z</dcterms:modified>
  <cp:category/>
  <cp:version/>
  <cp:contentType/>
  <cp:contentStatus/>
</cp:coreProperties>
</file>