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<sst xmlns="http://schemas.openxmlformats.org/spreadsheetml/2006/main" count="72" uniqueCount="46">
  <si>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</si>
  <si>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</si>
  <si>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</si>
  <si>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</si>
  <si>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</si>
  <si>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</si>
  <si>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</si>
  <si>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</si>
  <si>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</si>
  <si>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</si>
  <si>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</si>
  <si>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</si>
  <si>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</si>
  <si>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</si>
  <si>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</si>
  <si>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</si>
  <si>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</si>
  <si>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</si>
  <si>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</si>
  <si>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</si>
  <si>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</si>
  <si>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</si>
  <si>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</si>
  <si>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</si>
  <si>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</si>
  <si>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</si>
  <si>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</si>
  <si>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</si>
  <si>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</si>
  <si>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</si>
  <si>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</si>
  <si>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</si>
  <si>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</si>
  <si>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</si>
  <si>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</si>
  <si>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</si>
  <si>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</si>
  <si>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</si>
  <si>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</si>
  <si>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</si>
  <si>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</si>
  <si>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</si>
  <si>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</si>
  <si>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2022г.</t>
  </si>
  <si>
    <t>План период (на 01.08.2022)</t>
  </si>
  <si>
    <t>Факт (на 01.08.2022г)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</si>
</sst>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34">
      <selection activeCell="E22" sqref="E22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44774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44</v>
      </c>
      <c r="E5" s="5" t="s">
        <v>45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4980.4</v>
      </c>
      <c r="D6" s="7">
        <f>D7+D8+D10+D11+D12+D17+D13+D16</f>
        <v>2195.7000000000003</v>
      </c>
      <c r="E6" s="7">
        <f>E7+E8+E10+E11+E12+E17+E13+E16</f>
        <v>2335.1</v>
      </c>
      <c r="F6" s="8">
        <f>E6-C6</f>
        <v>-2645.2999999999997</v>
      </c>
      <c r="G6" s="9">
        <f>E6/C6*100</f>
        <v>46.88579230583889</v>
      </c>
      <c r="H6" s="10" t="s">
        <v>8</v>
      </c>
    </row>
    <row r="7" spans="1:8" ht="15">
      <c r="A7" s="11">
        <v>1</v>
      </c>
      <c r="B7" s="12" t="s">
        <v>9</v>
      </c>
      <c r="C7" s="13">
        <v>2338.2</v>
      </c>
      <c r="D7" s="13">
        <v>1559.4</v>
      </c>
      <c r="E7" s="13">
        <v>1559.7</v>
      </c>
      <c r="F7" s="14">
        <f aca="true" t="shared" si="0" ref="F7:F30">E7-C7</f>
        <v>-778.4999999999998</v>
      </c>
      <c r="G7" s="15">
        <f aca="true" t="shared" si="1" ref="G7:G42">E7/C7*100</f>
        <v>66.70515781370285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305.2</v>
      </c>
      <c r="D11" s="13">
        <v>236.4</v>
      </c>
      <c r="E11" s="13">
        <v>236.5</v>
      </c>
      <c r="F11" s="14">
        <f t="shared" si="0"/>
        <v>-68.69999999999999</v>
      </c>
      <c r="G11" s="15">
        <f t="shared" si="1"/>
        <v>77.49017038007864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224.4</v>
      </c>
      <c r="D13" s="13">
        <v>7.9</v>
      </c>
      <c r="E13" s="13">
        <v>8</v>
      </c>
      <c r="F13" s="14">
        <f t="shared" si="0"/>
        <v>-216.4</v>
      </c>
      <c r="G13" s="15">
        <f t="shared" si="1"/>
        <v>3.5650623885918007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2112.6</v>
      </c>
      <c r="D16" s="13">
        <v>392</v>
      </c>
      <c r="E16" s="13">
        <v>530.9</v>
      </c>
      <c r="F16" s="14">
        <f t="shared" si="0"/>
        <v>-1581.6999999999998</v>
      </c>
      <c r="G16" s="15">
        <f t="shared" si="1"/>
        <v>25.13017135283537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128.6</v>
      </c>
      <c r="D18" s="18">
        <f>D19+D20+D21+D24+D25+D26+D27+D28+D29+D30+D22+D23</f>
        <v>64.2</v>
      </c>
      <c r="E18" s="18">
        <f>E19+E20+E21+E24+E25+E26+E27+E28+E29+E30+E22+E23</f>
        <v>64.3</v>
      </c>
      <c r="F18" s="19">
        <f>E18-C18</f>
        <v>-64.3</v>
      </c>
      <c r="G18" s="9">
        <f t="shared" si="1"/>
        <v>50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0</v>
      </c>
      <c r="D21" s="13">
        <v>0</v>
      </c>
      <c r="E21" s="13">
        <v>0</v>
      </c>
      <c r="F21" s="14">
        <v>0</v>
      </c>
      <c r="G21" s="15" t="e">
        <f t="shared" si="1"/>
        <v>#DIV/0!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64.2</v>
      </c>
      <c r="E22" s="13">
        <v>64.3</v>
      </c>
      <c r="F22" s="14">
        <f t="shared" si="0"/>
        <v>-64.3</v>
      </c>
      <c r="G22" s="15">
        <f t="shared" si="1"/>
        <v>50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5109</v>
      </c>
      <c r="D31" s="22">
        <f>D6+D18</f>
        <v>2259.9</v>
      </c>
      <c r="E31" s="22">
        <f>E6+E18</f>
        <v>2399.4</v>
      </c>
      <c r="F31" s="8">
        <f aca="true" t="shared" si="2" ref="F31:F42">E31-C31</f>
        <v>-2709.6</v>
      </c>
      <c r="G31" s="9">
        <f t="shared" si="1"/>
        <v>46.96418085731063</v>
      </c>
      <c r="H31" s="16" t="s">
        <v>8</v>
      </c>
    </row>
    <row r="32" spans="1:8" ht="15">
      <c r="A32" s="11"/>
      <c r="B32" s="21" t="s">
        <v>31</v>
      </c>
      <c r="C32" s="22">
        <f>C33+C38+C39</f>
        <v>3443.2000000000003</v>
      </c>
      <c r="D32" s="22">
        <f>D33+D38+D39</f>
        <v>2405.5</v>
      </c>
      <c r="E32" s="22">
        <f>E33+E38+E39</f>
        <v>2336.1</v>
      </c>
      <c r="F32" s="8">
        <f t="shared" si="2"/>
        <v>-1107.1000000000004</v>
      </c>
      <c r="G32" s="9">
        <f t="shared" si="1"/>
        <v>67.84677044609666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3443.2000000000003</v>
      </c>
      <c r="D33" s="24">
        <f>SUM(D34:D37)</f>
        <v>2405.5</v>
      </c>
      <c r="E33" s="24">
        <f>SUM(E34:E37)</f>
        <v>2336.1</v>
      </c>
      <c r="F33" s="19">
        <f t="shared" si="2"/>
        <v>-1107.1000000000004</v>
      </c>
      <c r="G33" s="9">
        <f t="shared" si="1"/>
        <v>67.84677044609666</v>
      </c>
      <c r="H33" s="20" t="s">
        <v>8</v>
      </c>
    </row>
    <row r="34" spans="1:8" ht="15">
      <c r="A34" s="11">
        <v>1</v>
      </c>
      <c r="B34" s="12" t="s">
        <v>33</v>
      </c>
      <c r="C34" s="13">
        <v>3276.9</v>
      </c>
      <c r="D34" s="13">
        <v>2285.7</v>
      </c>
      <c r="E34" s="13">
        <v>2285.7</v>
      </c>
      <c r="F34" s="14">
        <f t="shared" si="2"/>
        <v>-991.2000000000003</v>
      </c>
      <c r="G34" s="15">
        <f t="shared" si="1"/>
        <v>69.75189966126521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96.9</v>
      </c>
      <c r="D36" s="13">
        <v>50.4</v>
      </c>
      <c r="E36" s="13">
        <v>50.4</v>
      </c>
      <c r="F36" s="14">
        <f t="shared" si="2"/>
        <v>-46.50000000000001</v>
      </c>
      <c r="G36" s="15">
        <f t="shared" si="1"/>
        <v>52.012383900928796</v>
      </c>
      <c r="H36" s="16" t="s">
        <v>8</v>
      </c>
    </row>
    <row r="37" spans="1:8" ht="15">
      <c r="A37" s="11">
        <v>4</v>
      </c>
      <c r="B37" s="12" t="s">
        <v>36</v>
      </c>
      <c r="C37" s="13">
        <v>69.4</v>
      </c>
      <c r="D37" s="13">
        <v>69.4</v>
      </c>
      <c r="E37" s="13">
        <v>0</v>
      </c>
      <c r="F37" s="14">
        <f t="shared" si="2"/>
        <v>-69.4</v>
      </c>
      <c r="G37" s="15">
        <f t="shared" si="1"/>
        <v>0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8552.2</v>
      </c>
      <c r="D40" s="22">
        <f>D31+D32</f>
        <v>4665.4</v>
      </c>
      <c r="E40" s="22">
        <f>E31+E32</f>
        <v>4735.5</v>
      </c>
      <c r="F40" s="8">
        <f t="shared" si="2"/>
        <v>-3816.7000000000007</v>
      </c>
      <c r="G40" s="15">
        <f t="shared" si="1"/>
        <v>55.3717172189612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69.4</v>
      </c>
      <c r="D41" s="33">
        <v>0</v>
      </c>
      <c r="E41" s="33">
        <v>0</v>
      </c>
      <c r="F41" s="34">
        <f t="shared" si="2"/>
        <v>-69.4</v>
      </c>
      <c r="G41" s="35">
        <f t="shared" si="1"/>
        <v>0</v>
      </c>
      <c r="H41" s="36"/>
    </row>
    <row r="42" spans="1:8" ht="16.5" customHeight="1">
      <c r="A42" s="38"/>
      <c r="B42" s="39" t="s">
        <v>41</v>
      </c>
      <c r="C42" s="40">
        <f>C40-C41</f>
        <v>8482.800000000001</v>
      </c>
      <c r="D42" s="40">
        <f>D40-D41</f>
        <v>4665.4</v>
      </c>
      <c r="E42" s="40">
        <f>E40-E41</f>
        <v>4735.5</v>
      </c>
      <c r="F42" s="8">
        <f t="shared" si="2"/>
        <v>-3747.300000000001</v>
      </c>
      <c r="G42" s="9">
        <f t="shared" si="1"/>
        <v>55.824727684255194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2022-08-03T06:22:38Z</dcterms:modified>
  <cp:category/>
  <cp:version/>
  <cp:contentType/>
  <cp:contentStatus/>
</cp:coreProperties>
</file>